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defaultThemeVersion="124226"/>
  <mc:AlternateContent xmlns:mc="http://schemas.openxmlformats.org/markup-compatibility/2006">
    <mc:Choice Requires="x15">
      <x15ac:absPath xmlns:x15ac="http://schemas.microsoft.com/office/spreadsheetml/2010/11/ac" url="C:\Users\UnderhillE\AppData\Roaming\iManage\Work\Recent\Chief Executive\"/>
    </mc:Choice>
  </mc:AlternateContent>
  <xr:revisionPtr revIDLastSave="0" documentId="13_ncr:1_{D1F48F89-F95E-4987-BBCD-7186E2F6C337}" xr6:coauthVersionLast="47" xr6:coauthVersionMax="47" xr10:uidLastSave="{00000000-0000-0000-0000-000000000000}"/>
  <bookViews>
    <workbookView xWindow="-120" yWindow="-120" windowWidth="29040" windowHeight="15840" firstSheet="1" activeTab="1" xr2:uid="{00000000-000D-0000-FFFF-FFFF00000000}"/>
  </bookViews>
  <sheets>
    <sheet name="Guidance for agencies" sheetId="5" r:id="rId1"/>
    <sheet name="Summary and sign-off" sheetId="13" r:id="rId2"/>
    <sheet name="Travel" sheetId="1" r:id="rId3"/>
    <sheet name="Hospitality" sheetId="2" r:id="rId4"/>
    <sheet name="All other expenses" sheetId="3" r:id="rId5"/>
    <sheet name="Gifts and benefits" sheetId="4" r:id="rId6"/>
  </sheets>
  <definedNames>
    <definedName name="_xlnm.Print_Area" localSheetId="4">'All other expenses'!$A$1:$E$24</definedName>
    <definedName name="_xlnm.Print_Area" localSheetId="5">'Gifts and benefits'!$A$1:$F$27</definedName>
    <definedName name="_xlnm.Print_Area" localSheetId="0">'Guidance for agencies'!$A$1:$A$58</definedName>
    <definedName name="_xlnm.Print_Area" localSheetId="3">Hospitality!$A$1:$E$23</definedName>
    <definedName name="_xlnm.Print_Area" localSheetId="1">'Summary and sign-off'!$A$1:$F$23</definedName>
    <definedName name="_xlnm.Print_Area" localSheetId="2">Travel!$A$1:$E$60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6" i="4" l="1"/>
  <c r="C18" i="3"/>
  <c r="C16" i="2"/>
  <c r="C35" i="1"/>
  <c r="C49" i="1"/>
  <c r="C15" i="1"/>
  <c r="B6" i="13" l="1"/>
  <c r="E60" i="13"/>
  <c r="C60" i="13"/>
  <c r="C18" i="4"/>
  <c r="C17" i="4"/>
  <c r="B60" i="13" l="1"/>
  <c r="B59" i="13"/>
  <c r="D59" i="13"/>
  <c r="B58" i="13"/>
  <c r="D58" i="13"/>
  <c r="D57" i="13"/>
  <c r="B57" i="13"/>
  <c r="D56" i="13"/>
  <c r="B56" i="13"/>
  <c r="D55" i="13"/>
  <c r="B55" i="13"/>
  <c r="B2" i="4"/>
  <c r="B3" i="4"/>
  <c r="B2" i="3"/>
  <c r="B3" i="3"/>
  <c r="B2" i="2"/>
  <c r="B3" i="2"/>
  <c r="B2" i="1"/>
  <c r="B3" i="1"/>
  <c r="F58" i="13" l="1"/>
  <c r="D16" i="2" s="1"/>
  <c r="F60" i="13"/>
  <c r="E16" i="4" s="1"/>
  <c r="F59" i="13"/>
  <c r="D18" i="3" s="1"/>
  <c r="F57" i="13"/>
  <c r="D49" i="1" s="1"/>
  <c r="F56" i="13"/>
  <c r="D35" i="1" s="1"/>
  <c r="F55" i="13"/>
  <c r="D15" i="1" s="1"/>
  <c r="C13" i="13"/>
  <c r="C12" i="13"/>
  <c r="C11" i="13"/>
  <c r="C16" i="13" l="1"/>
  <c r="C17" i="13"/>
  <c r="B5" i="4" l="1"/>
  <c r="B4" i="4"/>
  <c r="B5" i="3"/>
  <c r="B4" i="3"/>
  <c r="B5" i="2"/>
  <c r="B4" i="2"/>
  <c r="B5" i="1"/>
  <c r="B4" i="1"/>
  <c r="C15" i="13" l="1"/>
  <c r="F12" i="13" l="1"/>
  <c r="C16" i="4"/>
  <c r="F11" i="13" s="1"/>
  <c r="F13" i="13" l="1"/>
  <c r="B49" i="1"/>
  <c r="B17" i="13" s="1"/>
  <c r="B35" i="1"/>
  <c r="B16" i="13" s="1"/>
  <c r="B15" i="1"/>
  <c r="B15" i="13" s="1"/>
  <c r="B18" i="3" l="1"/>
  <c r="B13" i="13" s="1"/>
  <c r="B16" i="2"/>
  <c r="B12" i="13" s="1"/>
  <c r="B11" i="13" l="1"/>
  <c r="B5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58" authorId="0" shapeId="0" xr:uid="{00000000-0006-0000-0000-000001000000}">
      <text>
        <r>
          <rPr>
            <sz val="9"/>
            <color indexed="81"/>
            <rFont val="Tahoma"/>
            <family val="2"/>
          </rPr>
          <t xml:space="preserve">
Update link once finalised for new workbook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0000000-0006-0000-0200-000001000000}">
      <text>
        <r>
          <rPr>
            <sz val="9"/>
            <color indexed="81"/>
            <rFont val="Tahoma"/>
            <family val="2"/>
          </rPr>
          <t xml:space="preserve">
Insert additional rows as needed:
- 'right click' on a row number (left of screen)
- select 'Insert' (this will insert a row above it)
</t>
        </r>
      </text>
    </comment>
    <comment ref="A18" authorId="0" shapeId="0" xr:uid="{00000000-0006-0000-0200-000002000000}">
      <text>
        <r>
          <rPr>
            <sz val="9"/>
            <color indexed="81"/>
            <rFont val="Tahoma"/>
            <family val="2"/>
          </rPr>
          <t xml:space="preserve">
Insert additional rows as needed:
- 'right click' on a row number (left of screen)
- select 'Insert' (this will insert a row above it)
</t>
        </r>
      </text>
    </comment>
    <comment ref="A38" authorId="0" shapeId="0" xr:uid="{00000000-0006-0000-02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500-00000100000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<sst xmlns="http://schemas.openxmlformats.org/spreadsheetml/2006/main" count="271" uniqueCount="198">
  <si>
    <t>Secretary and Chief Executive Expense Disclosures: A Guide for Agency Staff</t>
  </si>
  <si>
    <t>The following is a summary from "Public Service Secretaries and Chief Executive Expense Disclosures: A Guide for Agency Staff"
Please read that in full first.</t>
  </si>
  <si>
    <t>In the following worksheets, cells shaded light green require input. All other cells are locked to prevent change.</t>
  </si>
  <si>
    <t>Purpose</t>
  </si>
  <si>
    <t>The purpose of regular public disclosure of secretaries and/or chief executive's expenses is to provide transparency and accountability for discretionary expenditure by Public Service agencies and statutory Crown entities.</t>
  </si>
  <si>
    <r>
      <t>Publishing clear and detailed disclosures is integral to building and maintaining the public's trust and confidence in the</t>
    </r>
    <r>
      <rPr>
        <sz val="11"/>
        <color rgb="FFFF0000"/>
        <rFont val="Arial"/>
        <family val="2"/>
      </rPr>
      <t xml:space="preserve"> </t>
    </r>
    <r>
      <rPr>
        <sz val="11"/>
        <rFont val="Arial"/>
        <family val="2"/>
      </rPr>
      <t>Public service.</t>
    </r>
  </si>
  <si>
    <t>What is covered?</t>
  </si>
  <si>
    <r>
      <t xml:space="preserve">Description
</t>
    </r>
    <r>
      <rPr>
        <sz val="10"/>
        <color theme="0"/>
        <rFont val="Arial"/>
        <family val="2"/>
      </rPr>
      <t>(e.g. event tickets, etc)</t>
    </r>
  </si>
  <si>
    <t>All expenses for items offered, accepted or declined by secretaries or chief executives in performing their role are required to be disclosed, whether paid by credit card or invoiced.</t>
  </si>
  <si>
    <t xml:space="preserve">This includes expenses for more personal undertakings, such as professional development expenditure, in addition to outgoings for the likes of travel and entertainment. </t>
  </si>
  <si>
    <t>Secretary and chief executive expenses are not generally regarded as personal or commercially sensitive. Refer to the Ombudsman Guide to Chief Executive Expenses for guidance.</t>
  </si>
  <si>
    <t>Business or corporate expenses for the organisation that are met from the secretaries or chief executive's budget or paid by their credit card are excluded.</t>
  </si>
  <si>
    <t>Expense disclosures cover the full period of the report, and are completed by each secretary or chief executive, including in Acting roles - Complete a separate workbook for each.</t>
  </si>
  <si>
    <t>How does it work?</t>
  </si>
  <si>
    <t xml:space="preserve">Secretaries or chief executives disclose the expenses, gifts &amp; hospitality they have expended or been offered using this Excel workbook. </t>
  </si>
  <si>
    <t>Secretaries or chief executives formally approve completed Excel workbooks and an appropriate person reviews them (see guidance).</t>
  </si>
  <si>
    <r>
      <rPr>
        <sz val="11"/>
        <rFont val="Arial"/>
        <family val="2"/>
      </rPr>
      <t xml:space="preserve">They are posted on agency websites and linked to www.data.govt.nz. See: </t>
    </r>
    <r>
      <rPr>
        <u/>
        <sz val="11"/>
        <color theme="10"/>
        <rFont val="Arial"/>
        <family val="2"/>
      </rPr>
      <t>https://www.data.govt.nz/toolkit/how-do-i-add-or-update-our-chief-executive-expenses/</t>
    </r>
  </si>
  <si>
    <t>When and how often are disclosures made?</t>
  </si>
  <si>
    <t>Disclosures cover the year to 30 June and are expected to be published by 31 July.</t>
  </si>
  <si>
    <t>Disclosed Information - this workbook includes a tab for each of the following categories:</t>
  </si>
  <si>
    <t>Summary and sign-off</t>
  </si>
  <si>
    <r>
      <t xml:space="preserve">This tab contains a summary of the information presented: it includes a single place to update entity information, running totals of the different types of expenses and gifts/benefits, and records the </t>
    </r>
    <r>
      <rPr>
        <u/>
        <sz val="11"/>
        <rFont val="Arial"/>
        <family val="2"/>
      </rPr>
      <t>required</t>
    </r>
    <r>
      <rPr>
        <sz val="11"/>
        <rFont val="Arial"/>
        <family val="2"/>
      </rPr>
      <t xml:space="preserve"> checks and sign-offs </t>
    </r>
    <r>
      <rPr>
        <u/>
        <sz val="11"/>
        <rFont val="Arial"/>
        <family val="2"/>
      </rPr>
      <t>before publication</t>
    </r>
    <r>
      <rPr>
        <sz val="11"/>
        <rFont val="Arial"/>
        <family val="2"/>
      </rPr>
      <t>.</t>
    </r>
  </si>
  <si>
    <t>Travel</t>
  </si>
  <si>
    <t xml:space="preserve">All expenses incurred by secretaries or chief executives during international, national and local travel are disclosed. Expenditure relating to each trip is grouped (particularly for overseas trips), but the nature of the items of expenditure are disclosed separately, with individual lines for the likes of airfares, accommodation, meals, and taxis. </t>
  </si>
  <si>
    <t>Hospitality</t>
  </si>
  <si>
    <t xml:space="preserve">All work-related hospitality expenses provided by the secretary or chief executive to people external to Public Service agenices and statutory Crown entities. </t>
  </si>
  <si>
    <t>All other expenses</t>
  </si>
  <si>
    <t>All other expenses incurred by the secretary or chief executive that are not captured under the definition of travel, hospitality or gifts and benefits are disclosed in this section. This includes items such as cell phone and data costs, subscriptions, membership fees, conference fees, and professional development fees.</t>
  </si>
  <si>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</si>
  <si>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Gifts and benefits</t>
  </si>
  <si>
    <t xml:space="preserve">All gifts, invitations to events and other hospitality, of $50 or more in total value per year, offered, accepted or declined by the secretary or chief executive from people external to Public Service agencies and statutory Crown entities are disclosed. A brief explanation of what the secretary or chief executive did with the gifts and benefits is supplied, which includes whether the offer was declined. </t>
  </si>
  <si>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</si>
  <si>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t>The value of each gift or benefit should be provided/estimated where possible. If an estimate is approximate, valuation 'ranges' can be submitted. It should be recorded where the cost of a gift cannot be reasonably estimated, or where an estimate is inappropriate (e.g. because of the nature of the item or because disclosing an estimated value might cause offence such as a cultural gift).</t>
  </si>
  <si>
    <t>How to present information</t>
  </si>
  <si>
    <t>Provide information using this Excel workbook: https://www.publicservice.govt.nz/resources/ce-expenses-disclosure/</t>
  </si>
  <si>
    <t>Complete separate tables for each category using the tabs provided in this Excel workbook: Travel, Hospitality, Gifts and Benefits, All other expenses.</t>
  </si>
  <si>
    <r>
      <t xml:space="preserve">Complete all fields. The header (organisation name, secretary or chief executive name and reporting period) will pre-populate once you enter it on the </t>
    </r>
    <r>
      <rPr>
        <u/>
        <sz val="11"/>
        <color theme="1"/>
        <rFont val="Arial"/>
        <family val="2"/>
      </rPr>
      <t>'Summary and sign-off' tab.</t>
    </r>
  </si>
  <si>
    <t>Whether costs are GST exclusive or inclusive needs to be consistent on each sheet, and ideally should be consistent across all sheets. You have the option to use GST exclusive or inclusive as it may depend how you get your source information.</t>
  </si>
  <si>
    <t>Mark clearly if no information to disclose - where there is no information to disclose, record this clearly on the spreadsheet with a suitable description such as “no travel expenses to disclose for this period”; “no gifts received” or “no hospitality provided”. Please do not leave the page blank.</t>
  </si>
  <si>
    <t>Ensure the disclosure is for the full reporting period. Include separate disclosures for each secretary or chief executive, including those in Acting roles.</t>
  </si>
  <si>
    <t xml:space="preserve">Provide sufficient detail for each item in the spreadsheet.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</si>
  <si>
    <t>Provide full information for every entry. The alert "Some records may be incomplete" will show in the 'Total' line if any expense has 'Cost' or 'Type of expense' missing, or, any gift has 'Accepted/Declined', 'Description' or 'Estimated value' missing.</t>
  </si>
  <si>
    <t>The subtotals and totals should appear and update automatically, once you add information to the rows above. Insert more rows as you need - right click on the row number (at the left of screen) and select 'Insert' - new row will insert above.</t>
  </si>
  <si>
    <t>Uploading the workbook - please ensure it is easy to find on your website.</t>
  </si>
  <si>
    <t>The Disclosures webpage could be headed with a statement such as: “(This agency) is disclosing the Secretary or Chief Executive’s expenses, gifts and hospitality as part of its commitment to transparency and accountability".</t>
  </si>
  <si>
    <t>Further assistance</t>
  </si>
  <si>
    <t>The above is a summary from "Secretary or Chief Executive Expense Disclosures: A Guide for Agency Staff": https://www.publicservice.govt.nz/assets/Legacy/resources/Chief-Executive-Expense-Disclosure-Guide.pdf 
Please read that in full first.</t>
  </si>
  <si>
    <r>
      <rPr>
        <sz val="11"/>
        <rFont val="Arial"/>
        <family val="2"/>
      </rPr>
      <t xml:space="preserve">If you have any questions please contact </t>
    </r>
    <r>
      <rPr>
        <u/>
        <sz val="11"/>
        <color theme="10"/>
        <rFont val="Arial"/>
        <family val="2"/>
      </rPr>
      <t>ceexpenses@publicservice.govt.nz</t>
    </r>
  </si>
  <si>
    <r>
      <rPr>
        <sz val="11"/>
        <rFont val="Arial"/>
        <family val="2"/>
      </rPr>
      <t>For help with publishing on data.govt contact</t>
    </r>
    <r>
      <rPr>
        <sz val="11"/>
        <color theme="10"/>
        <rFont val="Arial"/>
        <family val="2"/>
      </rPr>
      <t xml:space="preserve"> </t>
    </r>
    <r>
      <rPr>
        <u/>
        <sz val="11"/>
        <color theme="10"/>
        <rFont val="Arial"/>
        <family val="2"/>
      </rPr>
      <t>info@data.govt.nz.</t>
    </r>
  </si>
  <si>
    <r>
      <rPr>
        <sz val="11"/>
        <rFont val="Arial"/>
        <family val="2"/>
      </rPr>
      <t xml:space="preserve">Expenses should be posted on agency websites and linked to www.data.govt.nz. See: </t>
    </r>
    <r>
      <rPr>
        <u/>
        <sz val="11"/>
        <color theme="10"/>
        <rFont val="Arial"/>
        <family val="2"/>
      </rPr>
      <t>https://www.data.govt.nz/toolkit/how-do-i-add-or-update-our-chief-executive-expenses/</t>
    </r>
  </si>
  <si>
    <t>Provide information using the Commissions Excel workbook - Click Here</t>
  </si>
  <si>
    <t>Secretary or Chief Executive Expenses, Gifts and Benefits Disclosure - summary &amp; sign-off*</t>
  </si>
  <si>
    <t>Organisation Name*</t>
  </si>
  <si>
    <t>Secretary or Chief Executive**</t>
  </si>
  <si>
    <t>Disclosure period start***</t>
  </si>
  <si>
    <t>Disclosure period end***</t>
  </si>
  <si>
    <t>Agency totals check</t>
  </si>
  <si>
    <t>Secretary or Chief Executive approval****</t>
  </si>
  <si>
    <t>This disclosure has not yet been approved by the Departmental Secretary or Chief Executive</t>
  </si>
  <si>
    <t>Other sign-off****</t>
  </si>
  <si>
    <t>Type here who else has approved this disclosure</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</si>
  <si>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</si>
  <si>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</si>
  <si>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</si>
  <si>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</si>
  <si>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</si>
  <si>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</si>
  <si>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</si>
  <si>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</si>
  <si>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</si>
  <si>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</si>
  <si>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</si>
  <si>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</si>
  <si>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</si>
  <si>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</si>
  <si>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</si>
  <si>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or Acting Departmental secretary or Chief Executive</t>
  </si>
  <si>
    <t>*** Update if a shorter or different period is covered</t>
  </si>
  <si>
    <t>**** This disclosure must be approved by the Departmental secretary or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</si>
  <si>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</si>
  <si>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</si>
  <si>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</si>
  <si>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</si>
  <si>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</si>
  <si>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</si>
  <si>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</si>
  <si>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</si>
  <si>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</si>
  <si>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</si>
  <si>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</si>
  <si>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been approved by the Departmental Secretary or Chief Executive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</si>
  <si>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</si>
  <si>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</si>
  <si>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</si>
  <si>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</si>
  <si>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</si>
  <si>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</si>
  <si>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</si>
  <si>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</si>
  <si>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</si>
  <si>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</si>
  <si>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</si>
  <si>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</si>
  <si>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</si>
  <si>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</si>
  <si>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</si>
  <si>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</si>
  <si>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</si>
  <si>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</si>
  <si>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</si>
  <si>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Public Service Secretary or Chief Executive Expense Disclosure</t>
  </si>
  <si>
    <t xml:space="preserve">Organisation Name </t>
  </si>
  <si>
    <t>Public Service Secretary or Chief Executive</t>
  </si>
  <si>
    <t>Disclosure period start</t>
  </si>
  <si>
    <t>Disclosure period end</t>
  </si>
  <si>
    <t>GST on costs</t>
  </si>
  <si>
    <t>International, domestic and local travel expenses</t>
  </si>
  <si>
    <t>All expenses incurred by Public Service secretary or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</si>
  <si>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</si>
  <si>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</si>
  <si>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</si>
  <si>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</si>
  <si>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</si>
  <si>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</si>
  <si>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</si>
  <si>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</si>
  <si>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</si>
  <si>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</si>
  <si>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</si>
  <si>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</si>
  <si>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</si>
  <si>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</si>
  <si>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</si>
  <si>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</si>
  <si>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</si>
  <si>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</si>
  <si>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</si>
  <si>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</si>
  <si>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</si>
  <si>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</si>
  <si>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Public Service secretary or chief executive in the context of their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</si>
  <si>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</si>
  <si>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</si>
  <si>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</si>
  <si>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</si>
  <si>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</si>
  <si>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</si>
  <si>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</si>
  <si>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</si>
  <si>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Public Service secretary or Chief Executive</t>
  </si>
  <si>
    <t>All Other Expenses</t>
  </si>
  <si>
    <t>All other expenditure incurred by the Public Service secretary or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</si>
  <si>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PSC)</t>
    </r>
  </si>
  <si>
    <r>
      <t xml:space="preserve">Type of expense
</t>
    </r>
    <r>
      <rPr>
        <sz val="10"/>
        <color theme="0"/>
        <rFont val="Arial"/>
        <family val="2"/>
      </rPr>
      <t>(e.g. phone and data costs, membership fees)</t>
    </r>
  </si>
  <si>
    <t xml:space="preserve">Total other expenses </t>
  </si>
  <si>
    <t>Notes</t>
  </si>
  <si>
    <t>Public Service Secretary or 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</si>
  <si>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</si>
  <si>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</si>
  <si>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Public Service secretary or chief executive by people external to the Public Service.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</si>
  <si>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</si>
  <si>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</si>
  <si>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</si>
  <si>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</si>
  <si>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</si>
  <si>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</si>
  <si>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</si>
  <si>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</si>
  <si>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</si>
  <si>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</si>
  <si>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</si>
  <si>
    <t>Crown Law</t>
  </si>
  <si>
    <t>Una Jagose KC</t>
  </si>
  <si>
    <t>Ability to practice law in New Zealand - 1 July 2022 - 30 June 2023</t>
  </si>
  <si>
    <t>NZ Law Society Practicing Certification</t>
  </si>
  <si>
    <t>Membership fees</t>
  </si>
  <si>
    <t>Membership of NZ Bar Association</t>
  </si>
  <si>
    <t>Use of iphone and laptop (simcard)</t>
  </si>
  <si>
    <t>Phone and email</t>
  </si>
  <si>
    <t>Koru Club Membership</t>
  </si>
  <si>
    <t>Tandem Travel fees - flights changed/cancelled</t>
  </si>
  <si>
    <t>Flights</t>
  </si>
  <si>
    <t>Taxi</t>
  </si>
  <si>
    <t>Auckland</t>
  </si>
  <si>
    <t>Bus</t>
  </si>
  <si>
    <t>Attend Attorney-General King's Counsel ceremony and AKL CLO Office</t>
  </si>
  <si>
    <t>Wellington/Auckland</t>
  </si>
  <si>
    <t>Speak at High Court Swearing In and visit AKL CLO Office</t>
  </si>
  <si>
    <t>Parking at airport</t>
  </si>
  <si>
    <t>Wellington</t>
  </si>
  <si>
    <t>Meeting with Manukau Crown Solicitor</t>
  </si>
  <si>
    <t>Accommodation</t>
  </si>
  <si>
    <t>Travel agency fees</t>
  </si>
  <si>
    <t>Taxis</t>
  </si>
  <si>
    <t>Attend Attorney-General King's Counsel ceremony and AKL CLO Office (travel with MoJ officials too)</t>
  </si>
  <si>
    <t>Meeting with NZ Law Society &amp; Bar Association to discuss 2024 King's Counsel appointments and meet with Manukau Crown Solicitor</t>
  </si>
  <si>
    <t>Meeting with NZ Law Society &amp; Bar Association to discuss 2024 King's Counsel appointments and meeting with Manukau Crown Solicitor</t>
  </si>
  <si>
    <t>Colin MacDonald Audit and Risk Chair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</si>
</sst>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0.00_);_(&quot;$&quot;* \(#,##0.00\);_(&quot;$&quot;* &quot;-&quot;??_);_(@_)"/>
    <numFmt numFmtId="165" formatCode="&quot;$&quot;#,##0.00_);[Red]\(&quot;$&quot;#,##0.00\)"/>
    <numFmt numFmtId="166" formatCode="&quot;$&quot;#,##0.00"/>
    <numFmt numFmtId="167" formatCode="[$-1409]d\ mmmm\ yyyy;@"/>
  </numFmts>
  <fonts count="40"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sz val="11"/>
      <color theme="1"/>
      <name val="Arial"/>
      <family val="2"/>
    </font>
    <font>
      <i/>
      <sz val="10"/>
      <color theme="1"/>
      <name val="Arial"/>
      <family val="2"/>
    </font>
    <font>
      <b/>
      <i/>
      <sz val="10"/>
      <color theme="1"/>
      <name val="Arial"/>
      <family val="2"/>
    </font>
    <font>
      <u/>
      <sz val="10"/>
      <color theme="10"/>
      <name val="Arial"/>
      <family val="2"/>
    </font>
    <font>
      <sz val="11"/>
      <name val="Arial"/>
      <family val="2"/>
    </font>
    <font>
      <u/>
      <sz val="11"/>
      <color theme="10"/>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11"/>
      <color rgb="FFFF0000"/>
      <name val="Arial"/>
      <family val="2"/>
    </font>
    <font>
      <sz val="11"/>
      <color theme="10"/>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0"/>
      <color rgb="FFFFC000"/>
      <name val="Arial"/>
      <family val="2"/>
    </font>
    <font>
      <sz val="12"/>
      <color theme="0" tint="-0.499984740745262"/>
      <name val="Arial"/>
      <family val="2"/>
    </font>
    <font>
      <u/>
      <sz val="11"/>
      <name val="Arial"/>
      <family val="2"/>
    </font>
    <font>
      <b/>
      <sz val="11"/>
      <color rgb="FFFF0000"/>
      <name val="Arial"/>
      <family val="2"/>
    </font>
    <font>
      <b/>
      <sz val="14"/>
      <color theme="0"/>
      <name val="Arial"/>
      <family val="2"/>
    </font>
    <font>
      <u/>
      <sz val="11"/>
      <color theme="1"/>
      <name val="Arial"/>
      <family val="2"/>
    </font>
    <font>
      <sz val="10"/>
      <color rgb="FFFF0000"/>
      <name val="Arial"/>
      <family val="2"/>
    </font>
  </fonts>
  <fills count="12">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99FF99"/>
        <bgColor indexed="64"/>
      </patternFill>
    </fill>
    <fill>
      <patternFill patternType="solid">
        <fgColor rgb="FFCCFFCC"/>
        <bgColor indexed="64"/>
      </patternFill>
    </fill>
    <fill>
      <patternFill patternType="solid">
        <fgColor theme="0"/>
        <bgColor indexed="64"/>
      </patternFill>
    </fill>
  </fills>
  <borders count="11">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s>
  <cellStyleXfs count="4">
    <xf numFmtId="0" fontId="0" fillId="0" borderId="0"/>
    <xf numFmtId="0" fontId="10" fillId="0" borderId="0" applyNumberForma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cellStyleXfs>
  <cellXfs count="153">
    <xf numFmtId="0" fontId="0" fillId="0" borderId="0" xfId="0"/>
    <xf numFmtId="0" fontId="0" fillId="0" borderId="0" xfId="0" applyAlignment="1" applyProtection="1">
      <alignment wrapText="1"/>
      <protection locked="0"/>
    </xf>
    <xf numFmtId="0" fontId="0" fillId="0" borderId="0" xfId="0" applyProtection="1">
      <protection locked="0"/>
    </xf>
    <xf numFmtId="0" fontId="18" fillId="2" borderId="0" xfId="0" applyFont="1" applyFill="1" applyAlignment="1">
      <alignment vertical="center" wrapText="1" readingOrder="1"/>
    </xf>
    <xf numFmtId="0" fontId="0" fillId="5" borderId="0" xfId="0" applyFill="1" applyAlignment="1">
      <alignment wrapText="1"/>
    </xf>
    <xf numFmtId="0" fontId="18" fillId="0" borderId="0" xfId="0" applyFont="1" applyAlignment="1">
      <alignment vertical="center" wrapText="1" readingOrder="1"/>
    </xf>
    <xf numFmtId="0" fontId="17" fillId="0" borderId="0" xfId="0" applyFont="1" applyAlignment="1">
      <alignment vertical="center" wrapText="1" readingOrder="1"/>
    </xf>
    <xf numFmtId="0" fontId="21" fillId="0" borderId="0" xfId="0" applyFont="1" applyAlignment="1">
      <alignment vertical="center" wrapText="1" readingOrder="1"/>
    </xf>
    <xf numFmtId="0" fontId="21" fillId="0" borderId="3" xfId="0" applyFont="1" applyBorder="1" applyAlignment="1">
      <alignment vertical="center" wrapText="1" readingOrder="1"/>
    </xf>
    <xf numFmtId="0" fontId="30" fillId="0" borderId="3" xfId="0" applyFont="1" applyBorder="1" applyAlignment="1">
      <alignment horizontal="left" vertical="center" wrapText="1" indent="2" readingOrder="1"/>
    </xf>
    <xf numFmtId="0" fontId="0" fillId="4" borderId="0" xfId="0" applyFill="1"/>
    <xf numFmtId="0" fontId="0" fillId="5" borderId="0" xfId="0" applyFill="1"/>
    <xf numFmtId="0" fontId="4" fillId="6" borderId="0" xfId="0" applyFont="1" applyFill="1"/>
    <xf numFmtId="0" fontId="4" fillId="6" borderId="0" xfId="0" applyFont="1" applyFill="1" applyAlignment="1">
      <alignment wrapText="1"/>
    </xf>
    <xf numFmtId="0" fontId="26" fillId="0" borderId="0" xfId="0" applyFont="1"/>
    <xf numFmtId="166" fontId="25" fillId="0" borderId="0" xfId="0" applyNumberFormat="1" applyFont="1" applyAlignment="1">
      <alignment vertical="center" wrapText="1"/>
    </xf>
    <xf numFmtId="0" fontId="19" fillId="0" borderId="0" xfId="0" applyFont="1" applyAlignment="1">
      <alignment horizontal="center" vertical="center" wrapText="1"/>
    </xf>
    <xf numFmtId="0" fontId="0" fillId="0" borderId="0" xfId="0" applyAlignment="1">
      <alignment wrapText="1"/>
    </xf>
    <xf numFmtId="0" fontId="4" fillId="0" borderId="0" xfId="0" applyFont="1" applyAlignment="1">
      <alignment wrapText="1"/>
    </xf>
    <xf numFmtId="0" fontId="1" fillId="0" borderId="0" xfId="0" applyFont="1" applyAlignment="1">
      <alignment wrapText="1"/>
    </xf>
    <xf numFmtId="0" fontId="0" fillId="0" borderId="0" xfId="0" applyAlignment="1">
      <alignment vertical="center"/>
    </xf>
    <xf numFmtId="0" fontId="4" fillId="0" borderId="0" xfId="0" applyFont="1"/>
    <xf numFmtId="0" fontId="0" fillId="0" borderId="0" xfId="0" applyAlignment="1">
      <alignment horizontal="justify" vertical="center"/>
    </xf>
    <xf numFmtId="0" fontId="14" fillId="0" borderId="0" xfId="0" applyFont="1" applyAlignment="1">
      <alignment vertical="center" wrapText="1" readingOrder="1"/>
    </xf>
    <xf numFmtId="0" fontId="20" fillId="3" borderId="0" xfId="0" applyFont="1" applyFill="1" applyAlignment="1">
      <alignment vertical="center" wrapText="1"/>
    </xf>
    <xf numFmtId="0" fontId="0" fillId="0" borderId="0" xfId="0" applyAlignment="1">
      <alignment vertical="top"/>
    </xf>
    <xf numFmtId="0" fontId="0" fillId="0" borderId="0" xfId="0" applyAlignment="1">
      <alignment vertical="top" wrapText="1"/>
    </xf>
    <xf numFmtId="0" fontId="3" fillId="0" borderId="0" xfId="0" applyFont="1" applyAlignment="1">
      <alignment wrapText="1"/>
    </xf>
    <xf numFmtId="0" fontId="0" fillId="0" borderId="0" xfId="0" applyAlignment="1">
      <alignment vertical="center" wrapText="1"/>
    </xf>
    <xf numFmtId="0" fontId="2" fillId="0" borderId="0" xfId="0" applyFont="1" applyAlignment="1">
      <alignment wrapText="1"/>
    </xf>
    <xf numFmtId="0" fontId="1" fillId="0" borderId="0" xfId="0" applyFont="1" applyAlignment="1">
      <alignment vertical="center" wrapText="1"/>
    </xf>
    <xf numFmtId="0" fontId="19" fillId="3" borderId="0" xfId="0" applyFont="1" applyFill="1" applyAlignment="1">
      <alignment vertical="center" wrapText="1" readingOrder="1"/>
    </xf>
    <xf numFmtId="0" fontId="16" fillId="3" borderId="0" xfId="0" applyFont="1" applyFill="1"/>
    <xf numFmtId="1" fontId="21" fillId="0" borderId="5" xfId="0" applyNumberFormat="1" applyFont="1" applyBorder="1" applyAlignment="1">
      <alignment horizontal="center" vertical="center" wrapText="1"/>
    </xf>
    <xf numFmtId="0" fontId="15" fillId="0" borderId="0" xfId="0" applyFont="1" applyAlignment="1">
      <alignment vertical="center"/>
    </xf>
    <xf numFmtId="1" fontId="17" fillId="0" borderId="0" xfId="0" applyNumberFormat="1" applyFont="1" applyAlignment="1">
      <alignment horizontal="center" vertical="center" wrapText="1"/>
    </xf>
    <xf numFmtId="164" fontId="17" fillId="0" borderId="0" xfId="2" applyFont="1" applyFill="1" applyBorder="1" applyAlignment="1" applyProtection="1">
      <alignment vertical="center" wrapText="1" readingOrder="1"/>
    </xf>
    <xf numFmtId="0" fontId="15" fillId="0" borderId="0" xfId="0" applyFont="1" applyAlignment="1">
      <alignment vertical="center" wrapText="1"/>
    </xf>
    <xf numFmtId="0" fontId="0" fillId="5" borderId="0" xfId="0" applyFill="1" applyAlignment="1">
      <alignment horizontal="left" vertical="top"/>
    </xf>
    <xf numFmtId="0" fontId="18" fillId="2" borderId="0" xfId="0" applyFont="1" applyFill="1" applyAlignment="1">
      <alignment horizontal="center" vertical="center"/>
    </xf>
    <xf numFmtId="0" fontId="27" fillId="0" borderId="0" xfId="0" applyFont="1" applyAlignment="1">
      <alignment horizontal="center"/>
    </xf>
    <xf numFmtId="0" fontId="11" fillId="0" borderId="0" xfId="0" applyFont="1" applyAlignment="1">
      <alignment vertical="center"/>
    </xf>
    <xf numFmtId="0" fontId="19" fillId="2" borderId="0" xfId="0" applyFont="1" applyFill="1" applyAlignment="1">
      <alignment horizontal="justify" vertical="center"/>
    </xf>
    <xf numFmtId="0" fontId="7" fillId="0" borderId="0" xfId="0" applyFont="1" applyAlignment="1">
      <alignment vertical="center"/>
    </xf>
    <xf numFmtId="0" fontId="7" fillId="0" borderId="0" xfId="0" applyFont="1" applyAlignment="1">
      <alignment vertical="center" wrapText="1"/>
    </xf>
    <xf numFmtId="0" fontId="11" fillId="0" borderId="0" xfId="0" applyFont="1" applyAlignment="1">
      <alignment horizontal="justify" vertical="center"/>
    </xf>
    <xf numFmtId="0" fontId="7" fillId="0" borderId="0" xfId="0" applyFont="1" applyAlignment="1">
      <alignment horizontal="justify" vertical="center"/>
    </xf>
    <xf numFmtId="0" fontId="19" fillId="3" borderId="0" xfId="0" applyFont="1" applyFill="1" applyAlignment="1">
      <alignment horizontal="justify" vertical="center"/>
    </xf>
    <xf numFmtId="0" fontId="11" fillId="0" borderId="0" xfId="1" applyFont="1" applyAlignment="1" applyProtection="1">
      <alignment horizontal="justify" vertical="center"/>
    </xf>
    <xf numFmtId="0" fontId="11" fillId="0" borderId="0" xfId="0" applyFont="1" applyAlignment="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justify" vertical="center"/>
    </xf>
    <xf numFmtId="0" fontId="11" fillId="0" borderId="0" xfId="0" applyFont="1" applyAlignment="1">
      <alignment horizontal="center" vertical="center"/>
    </xf>
    <xf numFmtId="0" fontId="19" fillId="3" borderId="0" xfId="0" applyFont="1" applyFill="1" applyAlignment="1">
      <alignment vertical="center" readingOrder="1"/>
    </xf>
    <xf numFmtId="0" fontId="32" fillId="0" borderId="0" xfId="0" applyFont="1"/>
    <xf numFmtId="166" fontId="19" fillId="8" borderId="0" xfId="0" applyNumberFormat="1" applyFont="1" applyFill="1" applyAlignment="1">
      <alignment horizontal="left" vertical="center" wrapText="1"/>
    </xf>
    <xf numFmtId="1" fontId="19" fillId="8" borderId="0" xfId="0" applyNumberFormat="1" applyFont="1" applyFill="1" applyAlignment="1">
      <alignment horizontal="center" vertical="center" wrapText="1"/>
    </xf>
    <xf numFmtId="165" fontId="0" fillId="0" borderId="0" xfId="0" applyNumberFormat="1" applyAlignment="1">
      <alignment wrapText="1"/>
    </xf>
    <xf numFmtId="165" fontId="19" fillId="3" borderId="0" xfId="0" applyNumberFormat="1" applyFont="1" applyFill="1" applyAlignment="1">
      <alignment vertical="center"/>
    </xf>
    <xf numFmtId="165" fontId="21" fillId="0" borderId="4" xfId="2" applyNumberFormat="1" applyFont="1" applyFill="1" applyBorder="1" applyAlignment="1" applyProtection="1">
      <alignment vertical="center" wrapText="1" readingOrder="1"/>
    </xf>
    <xf numFmtId="165" fontId="21" fillId="0" borderId="0" xfId="2" applyNumberFormat="1" applyFont="1" applyFill="1" applyBorder="1" applyAlignment="1" applyProtection="1">
      <alignment vertical="center" wrapText="1" readingOrder="1"/>
    </xf>
    <xf numFmtId="165" fontId="30" fillId="0" borderId="4" xfId="2" applyNumberFormat="1" applyFont="1" applyFill="1" applyBorder="1" applyAlignment="1" applyProtection="1">
      <alignment vertical="center" wrapText="1" readingOrder="1"/>
    </xf>
    <xf numFmtId="165" fontId="19" fillId="3" borderId="0" xfId="0" applyNumberFormat="1" applyFont="1" applyFill="1" applyAlignment="1">
      <alignment vertical="center" wrapText="1" readingOrder="1"/>
    </xf>
    <xf numFmtId="0" fontId="0" fillId="4" borderId="0" xfId="0" applyFill="1" applyAlignment="1">
      <alignment wrapText="1"/>
    </xf>
    <xf numFmtId="0" fontId="6" fillId="4" borderId="0" xfId="0" applyFont="1" applyFill="1" applyAlignment="1">
      <alignment wrapText="1"/>
    </xf>
    <xf numFmtId="0" fontId="12" fillId="0" borderId="0" xfId="1" applyFont="1" applyFill="1" applyAlignment="1" applyProtection="1">
      <alignment horizontal="justify" vertical="center"/>
    </xf>
    <xf numFmtId="0" fontId="15" fillId="0" borderId="5" xfId="2" applyNumberFormat="1" applyFont="1" applyFill="1" applyBorder="1" applyAlignment="1" applyProtection="1">
      <alignment horizontal="center" vertical="center" wrapText="1" readingOrder="1"/>
    </xf>
    <xf numFmtId="0" fontId="15" fillId="0" borderId="0" xfId="2" applyNumberFormat="1" applyFont="1" applyFill="1" applyBorder="1" applyAlignment="1" applyProtection="1">
      <alignment horizontal="center" vertical="center" wrapText="1" readingOrder="1"/>
    </xf>
    <xf numFmtId="0" fontId="31" fillId="0" borderId="5" xfId="2" applyNumberFormat="1" applyFont="1" applyFill="1" applyBorder="1" applyAlignment="1" applyProtection="1">
      <alignment horizontal="center" vertical="center" wrapText="1" readingOrder="1"/>
    </xf>
    <xf numFmtId="0" fontId="20" fillId="0" borderId="0" xfId="0" applyFont="1" applyAlignment="1">
      <alignment horizontal="center" wrapText="1"/>
    </xf>
    <xf numFmtId="0" fontId="33" fillId="3" borderId="0" xfId="0" applyFont="1" applyFill="1" applyAlignment="1">
      <alignment horizontal="center" vertical="center" readingOrder="1"/>
    </xf>
    <xf numFmtId="0" fontId="20" fillId="3" borderId="0" xfId="0" applyFont="1" applyFill="1" applyAlignment="1">
      <alignment vertical="center"/>
    </xf>
    <xf numFmtId="165" fontId="20" fillId="3" borderId="0" xfId="0" applyNumberFormat="1" applyFont="1" applyFill="1" applyAlignment="1">
      <alignment vertical="center"/>
    </xf>
    <xf numFmtId="0" fontId="4" fillId="4" borderId="0" xfId="0" applyFont="1" applyFill="1" applyAlignment="1">
      <alignment wrapText="1"/>
    </xf>
    <xf numFmtId="0" fontId="4" fillId="5" borderId="0" xfId="0" applyFont="1" applyFill="1" applyAlignment="1">
      <alignment wrapText="1"/>
    </xf>
    <xf numFmtId="1" fontId="0" fillId="5" borderId="0" xfId="0" applyNumberFormat="1" applyFill="1" applyAlignment="1">
      <alignment horizontal="center"/>
    </xf>
    <xf numFmtId="0" fontId="0" fillId="5" borderId="0" xfId="0" applyFill="1" applyAlignment="1">
      <alignment horizontal="center"/>
    </xf>
    <xf numFmtId="1" fontId="0" fillId="4" borderId="0" xfId="0" applyNumberFormat="1" applyFill="1" applyAlignment="1">
      <alignment horizontal="center"/>
    </xf>
    <xf numFmtId="0" fontId="0" fillId="4" borderId="0" xfId="0" applyFill="1" applyAlignment="1">
      <alignment horizontal="center"/>
    </xf>
    <xf numFmtId="0" fontId="4" fillId="4" borderId="0" xfId="0" applyFont="1" applyFill="1"/>
    <xf numFmtId="2" fontId="0" fillId="4" borderId="0" xfId="0" applyNumberFormat="1" applyFill="1" applyAlignment="1">
      <alignment vertical="top"/>
    </xf>
    <xf numFmtId="0" fontId="0" fillId="4" borderId="0" xfId="0" applyFill="1" applyAlignment="1">
      <alignment horizontal="left" vertical="top" wrapText="1"/>
    </xf>
    <xf numFmtId="0" fontId="0" fillId="5" borderId="0" xfId="0" applyFill="1" applyAlignment="1">
      <alignment horizontal="left" vertical="top" wrapText="1"/>
    </xf>
    <xf numFmtId="0" fontId="4" fillId="5" borderId="0" xfId="0" applyFont="1" applyFill="1" applyAlignment="1">
      <alignment horizontal="center" vertical="top"/>
    </xf>
    <xf numFmtId="1" fontId="4" fillId="5" borderId="0" xfId="0" applyNumberFormat="1" applyFont="1" applyFill="1" applyAlignment="1">
      <alignment horizontal="center"/>
    </xf>
    <xf numFmtId="0" fontId="4" fillId="4" borderId="0" xfId="0" applyFont="1" applyFill="1" applyAlignment="1">
      <alignment horizontal="center" wrapText="1"/>
    </xf>
    <xf numFmtId="0" fontId="4" fillId="5" borderId="0" xfId="0" applyFont="1" applyFill="1" applyAlignment="1">
      <alignment horizontal="center" wrapText="1"/>
    </xf>
    <xf numFmtId="0" fontId="18" fillId="3" borderId="0" xfId="0" applyFont="1" applyFill="1" applyAlignment="1">
      <alignment vertical="center" wrapText="1" readingOrder="1"/>
    </xf>
    <xf numFmtId="164" fontId="18" fillId="3" borderId="0" xfId="2" applyFont="1" applyFill="1" applyBorder="1" applyAlignment="1" applyProtection="1">
      <alignment horizontal="center" vertical="center" wrapText="1" readingOrder="1"/>
    </xf>
    <xf numFmtId="164" fontId="18" fillId="0" borderId="0" xfId="2" applyFont="1" applyFill="1" applyBorder="1" applyAlignment="1" applyProtection="1">
      <alignment horizontal="center" vertical="center" wrapText="1" readingOrder="1"/>
    </xf>
    <xf numFmtId="0" fontId="18" fillId="7" borderId="0" xfId="0" applyFont="1" applyFill="1" applyAlignment="1">
      <alignment vertical="center" wrapText="1" readingOrder="1"/>
    </xf>
    <xf numFmtId="164" fontId="18" fillId="7" borderId="0" xfId="2" applyFont="1" applyFill="1" applyBorder="1" applyAlignment="1" applyProtection="1">
      <alignment horizontal="center" vertical="center" wrapText="1" readingOrder="1"/>
    </xf>
    <xf numFmtId="0" fontId="20" fillId="0" borderId="0" xfId="0" applyFont="1" applyAlignment="1">
      <alignment wrapText="1"/>
    </xf>
    <xf numFmtId="0" fontId="16" fillId="0" borderId="0" xfId="0" applyFont="1"/>
    <xf numFmtId="167" fontId="15" fillId="9" borderId="3" xfId="0" applyNumberFormat="1" applyFont="1" applyFill="1" applyBorder="1" applyAlignment="1" applyProtection="1">
      <alignment vertical="center"/>
      <protection locked="0"/>
    </xf>
    <xf numFmtId="165" fontId="15" fillId="9" borderId="4" xfId="0" applyNumberFormat="1" applyFont="1" applyFill="1" applyBorder="1" applyAlignment="1" applyProtection="1">
      <alignment vertical="center" wrapText="1"/>
      <protection locked="0"/>
    </xf>
    <xf numFmtId="0" fontId="15" fillId="9" borderId="4" xfId="0" applyFont="1" applyFill="1" applyBorder="1" applyAlignment="1" applyProtection="1">
      <alignment vertical="center" wrapText="1"/>
      <protection locked="0"/>
    </xf>
    <xf numFmtId="0" fontId="15" fillId="9" borderId="5" xfId="0" applyFont="1" applyFill="1" applyBorder="1" applyAlignment="1" applyProtection="1">
      <alignment vertical="center" wrapText="1"/>
      <protection locked="0"/>
    </xf>
    <xf numFmtId="167" fontId="15" fillId="9" borderId="3" xfId="0" applyNumberFormat="1" applyFont="1" applyFill="1" applyBorder="1" applyAlignment="1" applyProtection="1">
      <alignment vertical="center" wrapText="1"/>
      <protection locked="0"/>
    </xf>
    <xf numFmtId="0" fontId="0" fillId="9" borderId="4" xfId="0" applyFill="1" applyBorder="1" applyAlignment="1" applyProtection="1">
      <alignment vertical="center" wrapText="1"/>
      <protection locked="0"/>
    </xf>
    <xf numFmtId="0" fontId="0" fillId="9" borderId="5" xfId="0" applyFill="1" applyBorder="1" applyAlignment="1" applyProtection="1">
      <alignment vertical="center" wrapText="1"/>
      <protection locked="0"/>
    </xf>
    <xf numFmtId="0" fontId="15" fillId="9" borderId="4" xfId="0" applyFont="1" applyFill="1" applyBorder="1" applyAlignment="1" applyProtection="1">
      <alignment horizontal="left" vertical="center" wrapText="1"/>
      <protection locked="0"/>
    </xf>
    <xf numFmtId="165" fontId="15" fillId="9" borderId="4" xfId="0" applyNumberFormat="1" applyFont="1" applyFill="1" applyBorder="1" applyAlignment="1" applyProtection="1">
      <alignment horizontal="right" vertical="center" wrapText="1"/>
      <protection locked="0"/>
    </xf>
    <xf numFmtId="0" fontId="10" fillId="0" borderId="0" xfId="1" applyFill="1" applyAlignment="1">
      <alignment wrapText="1"/>
    </xf>
    <xf numFmtId="167" fontId="15" fillId="9" borderId="8" xfId="0" applyNumberFormat="1" applyFont="1" applyFill="1" applyBorder="1" applyAlignment="1" applyProtection="1">
      <alignment vertical="center" wrapText="1"/>
      <protection locked="0"/>
    </xf>
    <xf numFmtId="165" fontId="15" fillId="9" borderId="9" xfId="0" applyNumberFormat="1" applyFont="1" applyFill="1" applyBorder="1" applyAlignment="1" applyProtection="1">
      <alignment vertical="center" wrapText="1"/>
      <protection locked="0"/>
    </xf>
    <xf numFmtId="0" fontId="15" fillId="9" borderId="9" xfId="0" applyFont="1" applyFill="1" applyBorder="1" applyAlignment="1" applyProtection="1">
      <alignment vertical="center" wrapText="1"/>
      <protection locked="0"/>
    </xf>
    <xf numFmtId="0" fontId="15" fillId="9" borderId="10" xfId="0" applyFont="1" applyFill="1" applyBorder="1" applyAlignment="1" applyProtection="1">
      <alignment vertical="center" wrapText="1"/>
      <protection locked="0"/>
    </xf>
    <xf numFmtId="167" fontId="15" fillId="3" borderId="3" xfId="0" applyNumberFormat="1" applyFont="1" applyFill="1" applyBorder="1" applyAlignment="1" applyProtection="1">
      <alignment vertical="center"/>
      <protection locked="0"/>
    </xf>
    <xf numFmtId="165" fontId="15" fillId="3" borderId="4" xfId="0" applyNumberFormat="1" applyFont="1" applyFill="1" applyBorder="1" applyAlignment="1" applyProtection="1">
      <alignment vertical="center" wrapText="1"/>
      <protection locked="0"/>
    </xf>
    <xf numFmtId="0" fontId="15" fillId="3" borderId="4" xfId="0" applyFont="1" applyFill="1" applyBorder="1" applyAlignment="1" applyProtection="1">
      <alignment vertical="center" wrapText="1"/>
      <protection locked="0"/>
    </xf>
    <xf numFmtId="0" fontId="15" fillId="3" borderId="5" xfId="0" applyFont="1" applyFill="1" applyBorder="1" applyAlignment="1" applyProtection="1">
      <alignment vertical="center" wrapText="1"/>
      <protection locked="0"/>
    </xf>
    <xf numFmtId="0" fontId="20" fillId="3" borderId="0" xfId="0" applyFont="1" applyFill="1" applyAlignment="1">
      <alignment horizontal="left" vertical="center" wrapText="1"/>
    </xf>
    <xf numFmtId="0" fontId="19" fillId="3" borderId="0" xfId="0" applyFont="1" applyFill="1" applyAlignment="1">
      <alignment horizontal="left" vertical="center" readingOrder="1"/>
    </xf>
    <xf numFmtId="166" fontId="19" fillId="3" borderId="0" xfId="0" applyNumberFormat="1" applyFont="1" applyFill="1" applyAlignment="1">
      <alignment horizontal="left" vertical="center" wrapText="1"/>
    </xf>
    <xf numFmtId="1" fontId="19" fillId="3" borderId="0" xfId="0" applyNumberFormat="1" applyFont="1" applyFill="1" applyAlignment="1">
      <alignment horizontal="center" vertical="center" wrapText="1"/>
    </xf>
    <xf numFmtId="166" fontId="33" fillId="3" borderId="0" xfId="0" applyNumberFormat="1" applyFont="1" applyFill="1" applyAlignment="1">
      <alignment horizontal="center" vertical="center" wrapText="1"/>
    </xf>
    <xf numFmtId="167" fontId="15" fillId="10" borderId="3" xfId="0" applyNumberFormat="1" applyFont="1" applyFill="1" applyBorder="1" applyAlignment="1" applyProtection="1">
      <alignment vertical="center"/>
      <protection locked="0"/>
    </xf>
    <xf numFmtId="165" fontId="15" fillId="10" borderId="4" xfId="0" applyNumberFormat="1" applyFont="1" applyFill="1" applyBorder="1" applyAlignment="1" applyProtection="1">
      <alignment vertical="center" wrapText="1"/>
      <protection locked="0"/>
    </xf>
    <xf numFmtId="0" fontId="15" fillId="10" borderId="4" xfId="0" applyFont="1" applyFill="1" applyBorder="1" applyAlignment="1" applyProtection="1">
      <alignment vertical="center" wrapText="1"/>
      <protection locked="0"/>
    </xf>
    <xf numFmtId="0" fontId="15" fillId="10" borderId="5" xfId="0" applyFont="1" applyFill="1" applyBorder="1" applyAlignment="1" applyProtection="1">
      <alignment vertical="center" wrapText="1"/>
      <protection locked="0"/>
    </xf>
    <xf numFmtId="167" fontId="15" fillId="10" borderId="3" xfId="0" applyNumberFormat="1" applyFont="1" applyFill="1" applyBorder="1" applyAlignment="1" applyProtection="1">
      <alignment vertical="center" wrapText="1"/>
      <protection locked="0"/>
    </xf>
    <xf numFmtId="0" fontId="0" fillId="10" borderId="4" xfId="0" applyFill="1" applyBorder="1" applyAlignment="1" applyProtection="1">
      <alignment vertical="center" wrapText="1"/>
      <protection locked="0"/>
    </xf>
    <xf numFmtId="0" fontId="0" fillId="10" borderId="5" xfId="0" applyFill="1" applyBorder="1" applyAlignment="1" applyProtection="1">
      <alignment vertical="center" wrapText="1"/>
      <protection locked="0"/>
    </xf>
    <xf numFmtId="0" fontId="0" fillId="10" borderId="4" xfId="0" applyFill="1" applyBorder="1" applyAlignment="1" applyProtection="1">
      <alignment horizontal="left" vertical="center" wrapText="1"/>
      <protection locked="0"/>
    </xf>
    <xf numFmtId="0" fontId="15" fillId="10" borderId="4" xfId="0" applyFont="1" applyFill="1" applyBorder="1" applyAlignment="1" applyProtection="1">
      <alignment horizontal="left" vertical="center" wrapText="1"/>
      <protection locked="0"/>
    </xf>
    <xf numFmtId="165" fontId="15" fillId="10" borderId="4" xfId="0" applyNumberFormat="1" applyFont="1" applyFill="1" applyBorder="1" applyAlignment="1" applyProtection="1">
      <alignment horizontal="right" vertical="center" wrapText="1"/>
      <protection locked="0"/>
    </xf>
    <xf numFmtId="0" fontId="0" fillId="10" borderId="5" xfId="0" applyFill="1" applyBorder="1" applyAlignment="1" applyProtection="1">
      <alignment horizontal="left" vertical="center" wrapText="1"/>
      <protection locked="0"/>
    </xf>
    <xf numFmtId="0" fontId="33" fillId="3" borderId="0" xfId="0" applyFont="1" applyFill="1" applyAlignment="1">
      <alignment horizontal="center" vertical="center" wrapText="1"/>
    </xf>
    <xf numFmtId="0" fontId="36" fillId="10" borderId="7" xfId="0" applyFont="1" applyFill="1" applyBorder="1" applyAlignment="1">
      <alignment horizontal="center" vertical="center" wrapText="1"/>
    </xf>
    <xf numFmtId="0" fontId="12" fillId="11" borderId="0" xfId="1" applyFont="1" applyFill="1" applyAlignment="1" applyProtection="1">
      <alignment horizontal="justify" vertical="center"/>
    </xf>
    <xf numFmtId="0" fontId="39" fillId="0" borderId="0" xfId="0" applyFont="1" applyAlignment="1">
      <alignment wrapText="1"/>
    </xf>
    <xf numFmtId="0" fontId="15" fillId="0" borderId="0" xfId="0" applyFont="1" applyAlignment="1">
      <alignment horizontal="center" vertical="center" wrapText="1" readingOrder="1"/>
    </xf>
    <xf numFmtId="0" fontId="14" fillId="10" borderId="2" xfId="0" applyFont="1" applyFill="1" applyBorder="1" applyAlignment="1" applyProtection="1">
      <alignment horizontal="left" vertical="center" wrapText="1" readingOrder="1"/>
      <protection locked="0"/>
    </xf>
    <xf numFmtId="0" fontId="13" fillId="0" borderId="6" xfId="0" applyFont="1" applyBorder="1" applyAlignment="1">
      <alignment horizontal="left" vertical="center"/>
    </xf>
    <xf numFmtId="0" fontId="37" fillId="2" borderId="0" xfId="0" applyFont="1" applyFill="1" applyAlignment="1">
      <alignment horizontal="center" vertical="center"/>
    </xf>
    <xf numFmtId="0" fontId="34" fillId="10" borderId="2" xfId="0" applyFont="1" applyFill="1" applyBorder="1" applyAlignment="1" applyProtection="1">
      <alignment horizontal="left" vertical="center" wrapText="1" readingOrder="1"/>
      <protection locked="0"/>
    </xf>
    <xf numFmtId="167" fontId="34" fillId="10" borderId="2" xfId="0" applyNumberFormat="1" applyFont="1" applyFill="1" applyBorder="1" applyAlignment="1" applyProtection="1">
      <alignment horizontal="left" vertical="center" wrapText="1" readingOrder="1"/>
      <protection locked="0"/>
    </xf>
    <xf numFmtId="167" fontId="13" fillId="0" borderId="2" xfId="0" applyNumberFormat="1" applyFont="1" applyBorder="1" applyAlignment="1">
      <alignment horizontal="left" vertical="center" wrapText="1" readingOrder="1"/>
    </xf>
    <xf numFmtId="0" fontId="33" fillId="3" borderId="0" xfId="0" applyFont="1" applyFill="1" applyAlignment="1">
      <alignment horizontal="center" vertical="center" wrapText="1"/>
    </xf>
    <xf numFmtId="0" fontId="22" fillId="2" borderId="0" xfId="0" applyFont="1" applyFill="1" applyAlignment="1">
      <alignment horizontal="center" vertical="center"/>
    </xf>
    <xf numFmtId="0" fontId="18" fillId="3" borderId="0" xfId="0" applyFont="1" applyFill="1" applyAlignment="1">
      <alignment horizontal="center" vertical="center" wrapText="1" readingOrder="1"/>
    </xf>
    <xf numFmtId="0" fontId="3" fillId="0" borderId="1" xfId="0" applyFont="1" applyBorder="1" applyAlignment="1">
      <alignment horizontal="center" vertical="center" wrapText="1" readingOrder="1"/>
    </xf>
    <xf numFmtId="0" fontId="3" fillId="0" borderId="0" xfId="0" applyFont="1" applyAlignment="1">
      <alignment horizontal="center" vertical="center" wrapText="1" readingOrder="1"/>
    </xf>
    <xf numFmtId="0" fontId="5" fillId="0" borderId="1" xfId="0" applyFont="1" applyBorder="1" applyAlignment="1">
      <alignment horizontal="center" vertical="center" wrapText="1" readingOrder="1"/>
    </xf>
    <xf numFmtId="0" fontId="5" fillId="0" borderId="0" xfId="0" applyFont="1" applyAlignment="1">
      <alignment horizontal="center" vertical="center" wrapText="1" readingOrder="1"/>
    </xf>
    <xf numFmtId="0" fontId="20" fillId="3" borderId="0" xfId="0" applyFont="1" applyFill="1" applyAlignment="1">
      <alignment horizontal="center" vertical="center" wrapText="1" readingOrder="1"/>
    </xf>
    <xf numFmtId="0" fontId="5" fillId="0" borderId="0" xfId="0" applyFont="1" applyAlignment="1">
      <alignment horizontal="center" vertical="center" wrapText="1"/>
    </xf>
    <xf numFmtId="0" fontId="6" fillId="0" borderId="0" xfId="0" applyFont="1" applyAlignment="1">
      <alignment horizontal="center" vertical="center" wrapText="1"/>
    </xf>
    <xf numFmtId="0" fontId="3" fillId="0" borderId="0" xfId="0" applyFont="1" applyAlignment="1">
      <alignment horizontal="center" vertical="center" wrapText="1"/>
    </xf>
    <xf numFmtId="0" fontId="13" fillId="0" borderId="0" xfId="0" applyFont="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center" vertical="center"/>
    </xf>
  </cellXfs>
  <cellStyles count="4">
    <cellStyle name="Currency" xfId="2" builtinId="4"/>
    <cellStyle name="Currency 2" xfId="3" xr:uid="{B6DFA6AE-C493-4F49-A3C2-0E1D3F27DE09}"/>
    <cellStyle name="Hyperlink" xfId="1" builtinId="8"/>
    <cellStyle name="Normal" xfId="0" builtinId="0"/>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FF66"/>
      <color rgb="FFFF9900"/>
      <color rgb="FF99FF99"/>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styles" Target="styles.xml" Id="rId8" /><Relationship Type="http://schemas.openxmlformats.org/officeDocument/2006/relationships/customXml" Target="../customXml/item3.xml" Id="rId13" /><Relationship Type="http://schemas.openxmlformats.org/officeDocument/2006/relationships/worksheet" Target="worksheets/sheet3.xml" Id="rId3" /><Relationship Type="http://schemas.openxmlformats.org/officeDocument/2006/relationships/theme" Target="theme/theme1.xml" Id="rId7" /><Relationship Type="http://schemas.openxmlformats.org/officeDocument/2006/relationships/customXml" Target="../customXml/item2.xml" Id="rId12"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customXml" Target="../customXml/item1.xml" Id="rId11" /><Relationship Type="http://schemas.openxmlformats.org/officeDocument/2006/relationships/worksheet" Target="worksheets/sheet5.xml" Id="rId5" /><Relationship Type="http://schemas.openxmlformats.org/officeDocument/2006/relationships/calcChain" Target="calcChain.xml" Id="rId10" /><Relationship Type="http://schemas.openxmlformats.org/officeDocument/2006/relationships/worksheet" Target="worksheets/sheet4.xml" Id="rId4" /><Relationship Type="http://schemas.openxmlformats.org/officeDocument/2006/relationships/sharedStrings" Target="sharedStrings.xml" Id="rId9" /><Relationship Type="http://schemas.openxmlformats.org/officeDocument/2006/relationships/customXml" Target="../customXml/item4.xml" Id="rId14" /><Relationship Type="http://schemas.openxmlformats.org/officeDocument/2006/relationships/customXml" Target="/customXML/item5.xml" Id="imanage.xml" /></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info@data.govt.nz" TargetMode="External"/><Relationship Id="rId7" Type="http://schemas.openxmlformats.org/officeDocument/2006/relationships/printerSettings" Target="../printerSettings/printerSettings1.bin"/><Relationship Id="rId2" Type="http://schemas.openxmlformats.org/officeDocument/2006/relationships/hyperlink" Target="https://www.publicservice.govt.nz/resources/ce-expenses-disclosure/" TargetMode="External"/><Relationship Id="rId1" Type="http://schemas.openxmlformats.org/officeDocument/2006/relationships/hyperlink" Target="https://www.data.govt.nz/toolkit/how-do-i-add-or-update-our-chief-executive-expenses/" TargetMode="External"/><Relationship Id="rId6" Type="http://schemas.openxmlformats.org/officeDocument/2006/relationships/hyperlink" Target="https://www.publicservice.govt.nz/assets/Legacy/resources/Chief-Executive-Expense-Disclosure-Guide.pdf" TargetMode="External"/><Relationship Id="rId5" Type="http://schemas.openxmlformats.org/officeDocument/2006/relationships/hyperlink" Target="https://www.data.govt.nz/toolkit/how-do-i-add-or-update-our-chief-executive-expenses/" TargetMode="External"/><Relationship Id="rId4" Type="http://schemas.openxmlformats.org/officeDocument/2006/relationships/hyperlink" Target="https://www.publicservice.govt.nz/resources/ce-expenses-disclosure/"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B62"/>
  <sheetViews>
    <sheetView topLeftCell="A13" zoomScaleNormal="100" workbookViewId="0">
      <selection activeCell="A13" sqref="A13"/>
    </sheetView>
  </sheetViews>
  <sheetFormatPr defaultColWidth="0" defaultRowHeight="14.25" zeroHeight="1" x14ac:dyDescent="0.2"/>
  <cols>
    <col min="1" max="1" width="219.28515625" style="41" customWidth="1"/>
    <col min="2" max="2" width="33.28515625" style="40" customWidth="1"/>
    <col min="3" max="16384" width="8.7109375" hidden="1"/>
  </cols>
  <sheetData>
    <row r="1" spans="1:2" ht="23.25" customHeight="1" x14ac:dyDescent="0.2">
      <c r="A1" s="39" t="s">
        <v>0</v>
      </c>
    </row>
    <row r="2" spans="1:2" ht="33" customHeight="1" x14ac:dyDescent="0.2">
      <c r="A2" s="103" t="s">
        <v>1</v>
      </c>
    </row>
    <row r="3" spans="1:2" ht="17.25" customHeight="1" x14ac:dyDescent="0.2"/>
    <row r="4" spans="1:2" ht="23.25" customHeight="1" x14ac:dyDescent="0.2">
      <c r="A4" s="129" t="s">
        <v>2</v>
      </c>
    </row>
    <row r="5" spans="1:2" ht="17.25" customHeight="1" x14ac:dyDescent="0.2"/>
    <row r="6" spans="1:2" ht="23.25" customHeight="1" x14ac:dyDescent="0.2">
      <c r="A6" s="42" t="s">
        <v>3</v>
      </c>
    </row>
    <row r="7" spans="1:2" ht="17.25" customHeight="1" x14ac:dyDescent="0.2">
      <c r="A7" s="43" t="s">
        <v>4</v>
      </c>
    </row>
    <row r="8" spans="1:2" ht="17.25" customHeight="1" x14ac:dyDescent="0.2">
      <c r="A8" s="43" t="s">
        <v>5</v>
      </c>
    </row>
    <row r="9" spans="1:2" ht="17.25" customHeight="1" x14ac:dyDescent="0.2">
      <c r="A9" s="43"/>
    </row>
    <row r="10" spans="1:2" ht="23.25" customHeight="1" x14ac:dyDescent="0.2">
      <c r="A10" s="42" t="s">
        <v>6</v>
      </c>
      <c r="B10" s="69" t="s">
        <v>7</v>
      </c>
    </row>
    <row r="11" spans="1:2" ht="17.25" customHeight="1" x14ac:dyDescent="0.2">
      <c r="A11" s="44" t="s">
        <v>8</v>
      </c>
    </row>
    <row r="12" spans="1:2" ht="17.25" customHeight="1" x14ac:dyDescent="0.2">
      <c r="A12" s="43" t="s">
        <v>9</v>
      </c>
    </row>
    <row r="13" spans="1:2" ht="17.25" customHeight="1" x14ac:dyDescent="0.2">
      <c r="A13" s="43" t="s">
        <v>10</v>
      </c>
    </row>
    <row r="14" spans="1:2" ht="17.25" customHeight="1" x14ac:dyDescent="0.2">
      <c r="A14" s="45" t="s">
        <v>11</v>
      </c>
    </row>
    <row r="15" spans="1:2" ht="17.25" customHeight="1" x14ac:dyDescent="0.2">
      <c r="A15" s="43" t="s">
        <v>12</v>
      </c>
    </row>
    <row r="16" spans="1:2" ht="17.25" customHeight="1" x14ac:dyDescent="0.2">
      <c r="A16" s="43"/>
    </row>
    <row r="17" spans="1:1" ht="23.25" customHeight="1" x14ac:dyDescent="0.2">
      <c r="A17" s="42" t="s">
        <v>13</v>
      </c>
    </row>
    <row r="18" spans="1:1" ht="17.25" customHeight="1" x14ac:dyDescent="0.2">
      <c r="A18" s="45" t="s">
        <v>14</v>
      </c>
    </row>
    <row r="19" spans="1:1" ht="17.25" customHeight="1" x14ac:dyDescent="0.2">
      <c r="A19" s="45" t="s">
        <v>15</v>
      </c>
    </row>
    <row r="20" spans="1:1" ht="17.25" customHeight="1" x14ac:dyDescent="0.2">
      <c r="A20" s="65" t="s">
        <v>16</v>
      </c>
    </row>
    <row r="21" spans="1:1" ht="17.25" customHeight="1" x14ac:dyDescent="0.2">
      <c r="A21" s="46"/>
    </row>
    <row r="22" spans="1:1" ht="23.25" customHeight="1" x14ac:dyDescent="0.2">
      <c r="A22" s="42" t="s">
        <v>17</v>
      </c>
    </row>
    <row r="23" spans="1:1" ht="17.25" customHeight="1" x14ac:dyDescent="0.2">
      <c r="A23" s="46" t="s">
        <v>18</v>
      </c>
    </row>
    <row r="24" spans="1:1" ht="17.25" customHeight="1" x14ac:dyDescent="0.2">
      <c r="A24" s="46"/>
    </row>
    <row r="25" spans="1:1" ht="23.25" customHeight="1" x14ac:dyDescent="0.2">
      <c r="A25" s="42" t="s">
        <v>19</v>
      </c>
    </row>
    <row r="26" spans="1:1" ht="17.25" customHeight="1" x14ac:dyDescent="0.2">
      <c r="A26" s="47" t="s">
        <v>20</v>
      </c>
    </row>
    <row r="27" spans="1:1" ht="32.25" customHeight="1" x14ac:dyDescent="0.2">
      <c r="A27" s="45" t="s">
        <v>21</v>
      </c>
    </row>
    <row r="28" spans="1:1" ht="17.25" customHeight="1" x14ac:dyDescent="0.2">
      <c r="A28" s="47" t="s">
        <v>22</v>
      </c>
    </row>
    <row r="29" spans="1:1" ht="32.25" customHeight="1" x14ac:dyDescent="0.2">
      <c r="A29" s="45" t="s">
        <v>23</v>
      </c>
    </row>
    <row r="30" spans="1:1" ht="17.25" customHeight="1" x14ac:dyDescent="0.2">
      <c r="A30" s="47" t="s">
        <v>24</v>
      </c>
    </row>
    <row r="31" spans="1:1" ht="17.25" customHeight="1" x14ac:dyDescent="0.2">
      <c r="A31" s="45" t="s">
        <v>25</v>
      </c>
    </row>
    <row r="32" spans="1:1" ht="17.25" customHeight="1" x14ac:dyDescent="0.2">
      <c r="A32" s="47" t="s">
        <v>26</v>
      </c>
    </row>
    <row r="33" spans="1:1" ht="32.25" customHeight="1" x14ac:dyDescent="0.2">
      <c r="A33" s="45" t="s">
        <v>27</v>
      </c>
    </row>
    <row r="34" spans="1:1" ht="32.25" customHeight="1" x14ac:dyDescent="0.2">
      <c r="A34" s="44" t="s">
        <v>28</v>
      </c>
    </row>
    <row r="35" spans="1:1" ht="17.25" customHeight="1" x14ac:dyDescent="0.2">
      <c r="A35" s="47" t="s">
        <v>29</v>
      </c>
    </row>
    <row r="36" spans="1:1" ht="32.25" customHeight="1" x14ac:dyDescent="0.2">
      <c r="A36" s="45" t="s">
        <v>30</v>
      </c>
    </row>
    <row r="37" spans="1:1" ht="32.25" customHeight="1" x14ac:dyDescent="0.2">
      <c r="A37" s="45" t="s">
        <v>31</v>
      </c>
    </row>
    <row r="38" spans="1:1" ht="32.25" customHeight="1" x14ac:dyDescent="0.2">
      <c r="A38" s="45" t="s">
        <v>32</v>
      </c>
    </row>
    <row r="39" spans="1:1" ht="17.25" customHeight="1" x14ac:dyDescent="0.2">
      <c r="A39" s="44"/>
    </row>
    <row r="40" spans="1:1" ht="22.5" customHeight="1" x14ac:dyDescent="0.2">
      <c r="A40" s="42" t="s">
        <v>33</v>
      </c>
    </row>
    <row r="41" spans="1:1" ht="17.25" customHeight="1" x14ac:dyDescent="0.2">
      <c r="A41" s="51" t="s">
        <v>34</v>
      </c>
    </row>
    <row r="42" spans="1:1" ht="17.25" customHeight="1" x14ac:dyDescent="0.2">
      <c r="A42" s="48" t="s">
        <v>35</v>
      </c>
    </row>
    <row r="43" spans="1:1" ht="17.25" customHeight="1" x14ac:dyDescent="0.2">
      <c r="A43" s="46" t="s">
        <v>36</v>
      </c>
    </row>
    <row r="44" spans="1:1" ht="32.25" customHeight="1" x14ac:dyDescent="0.2">
      <c r="A44" s="46" t="s">
        <v>37</v>
      </c>
    </row>
    <row r="45" spans="1:1" ht="32.25" customHeight="1" x14ac:dyDescent="0.2">
      <c r="A45" s="46" t="s">
        <v>38</v>
      </c>
    </row>
    <row r="46" spans="1:1" ht="17.25" customHeight="1" x14ac:dyDescent="0.2">
      <c r="A46" s="49" t="s">
        <v>39</v>
      </c>
    </row>
    <row r="47" spans="1:1" ht="32.25" customHeight="1" x14ac:dyDescent="0.2">
      <c r="A47" s="45" t="s">
        <v>40</v>
      </c>
    </row>
    <row r="48" spans="1:1" ht="32.25" customHeight="1" x14ac:dyDescent="0.2">
      <c r="A48" s="45" t="s">
        <v>41</v>
      </c>
    </row>
    <row r="49" spans="1:1" ht="32.25" customHeight="1" x14ac:dyDescent="0.2">
      <c r="A49" s="46" t="s">
        <v>42</v>
      </c>
    </row>
    <row r="50" spans="1:1" ht="17.25" customHeight="1" x14ac:dyDescent="0.2">
      <c r="A50" s="46" t="s">
        <v>43</v>
      </c>
    </row>
    <row r="51" spans="1:1" x14ac:dyDescent="0.2">
      <c r="A51" s="46" t="s">
        <v>44</v>
      </c>
    </row>
    <row r="52" spans="1:1" ht="17.25" customHeight="1" x14ac:dyDescent="0.2">
      <c r="A52" s="46"/>
    </row>
    <row r="53" spans="1:1" ht="22.5" customHeight="1" x14ac:dyDescent="0.2">
      <c r="A53" s="42" t="s">
        <v>45</v>
      </c>
    </row>
    <row r="54" spans="1:1" ht="32.25" customHeight="1" x14ac:dyDescent="0.2">
      <c r="A54" s="131" t="s">
        <v>46</v>
      </c>
    </row>
    <row r="55" spans="1:1" ht="17.25" customHeight="1" x14ac:dyDescent="0.2">
      <c r="A55" s="50" t="s">
        <v>47</v>
      </c>
    </row>
    <row r="56" spans="1:1" ht="17.25" customHeight="1" x14ac:dyDescent="0.2">
      <c r="A56" s="51" t="s">
        <v>48</v>
      </c>
    </row>
    <row r="57" spans="1:1" ht="17.25" customHeight="1" x14ac:dyDescent="0.2">
      <c r="A57" s="65" t="s">
        <v>49</v>
      </c>
    </row>
    <row r="58" spans="1:1" ht="17.25" customHeight="1" x14ac:dyDescent="0.2">
      <c r="A58" s="130" t="s">
        <v>50</v>
      </c>
    </row>
    <row r="59" spans="1:1" x14ac:dyDescent="0.2"/>
    <row r="61" spans="1:1" hidden="1" x14ac:dyDescent="0.2">
      <c r="A61" s="52"/>
    </row>
    <row r="62" spans="1:1" x14ac:dyDescent="0.2"/>
  </sheetData>
  <hyperlinks>
    <hyperlink ref="A20" r:id="rId1" xr:uid="{00000000-0004-0000-0000-000000000000}"/>
    <hyperlink ref="A41" r:id="rId2" xr:uid="{00000000-0004-0000-0000-000001000000}"/>
    <hyperlink ref="A56" r:id="rId3" display="mailto:info@data.govt.nz" xr:uid="{00000000-0004-0000-0000-000003000000}"/>
    <hyperlink ref="A58" r:id="rId4" xr:uid="{00000000-0004-0000-0000-000004000000}"/>
    <hyperlink ref="A57" r:id="rId5" display="They are posted on agency websites and linked to www.data.govt.nz. See: https://www.data.govt.nz/toolkit/how-do-i-add-or-update-our-chief-executive-expenses/" xr:uid="{00000000-0004-0000-0000-000007000000}"/>
    <hyperlink ref="A2" r:id="rId6" display="https://www.publicservice.govt.nz/assets/Legacy/resources/Chief-Executive-Expense-Disclosure-Guide.pdf" xr:uid="{5BCCB646-AAC4-46B9-B1FF-55A40DD85E73}"/>
  </hyperlinks>
  <pageMargins left="0.70866141732283472" right="0.70866141732283472" top="0.74803149606299213" bottom="0.74803149606299213" header="0.31496062992125984" footer="0.31496062992125984"/>
  <pageSetup paperSize="8" orientation="landscape" r:id="rId7"/>
  <headerFooter>
    <oddFooter>&amp;LCE Expense Disclosure Workbook 2018&amp;RWorksheet - Guidance</oddFooter>
  </headerFooter>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K61"/>
  <sheetViews>
    <sheetView tabSelected="1" zoomScaleNormal="100" workbookViewId="0">
      <selection activeCell="G15" sqref="G15"/>
    </sheetView>
  </sheetViews>
  <sheetFormatPr defaultColWidth="0" defaultRowHeight="12.75" zeroHeight="1" x14ac:dyDescent="0.2"/>
  <cols>
    <col min="1" max="1" width="35.7109375" customWidth="1"/>
    <col min="2" max="2" width="21.5703125" customWidth="1"/>
    <col min="3" max="3" width="33.5703125" customWidth="1"/>
    <col min="4" max="4" width="4.42578125" customWidth="1"/>
    <col min="5" max="5" width="29" customWidth="1"/>
    <col min="6" max="6" width="19" customWidth="1"/>
    <col min="7" max="7" width="42" customWidth="1"/>
    <col min="8" max="11" width="9.140625" hidden="1" customWidth="1"/>
    <col min="12" max="16384" width="9.140625" hidden="1"/>
  </cols>
  <sheetData>
    <row r="1" spans="1:11" ht="26.25" customHeight="1" x14ac:dyDescent="0.2">
      <c r="A1" s="135" t="s">
        <v>51</v>
      </c>
      <c r="B1" s="135"/>
      <c r="C1" s="135"/>
      <c r="D1" s="135"/>
      <c r="E1" s="135"/>
      <c r="F1" s="135"/>
      <c r="G1" s="17"/>
      <c r="H1" s="17"/>
      <c r="I1" s="17"/>
      <c r="J1" s="17"/>
      <c r="K1" s="17"/>
    </row>
    <row r="2" spans="1:11" ht="21" customHeight="1" x14ac:dyDescent="0.2">
      <c r="A2" s="3" t="s">
        <v>52</v>
      </c>
      <c r="B2" s="136" t="s">
        <v>171</v>
      </c>
      <c r="C2" s="136"/>
      <c r="D2" s="136"/>
      <c r="E2" s="136"/>
      <c r="F2" s="136"/>
      <c r="G2" s="17"/>
      <c r="H2" s="17"/>
      <c r="I2" s="17"/>
      <c r="J2" s="17"/>
      <c r="K2" s="17"/>
    </row>
    <row r="3" spans="1:11" ht="15.75" x14ac:dyDescent="0.2">
      <c r="A3" s="3" t="s">
        <v>53</v>
      </c>
      <c r="B3" s="136" t="s">
        <v>172</v>
      </c>
      <c r="C3" s="136"/>
      <c r="D3" s="136"/>
      <c r="E3" s="136"/>
      <c r="F3" s="136"/>
      <c r="G3" s="17"/>
      <c r="H3" s="17"/>
      <c r="I3" s="17"/>
      <c r="J3" s="17"/>
      <c r="K3" s="17"/>
    </row>
    <row r="4" spans="1:11" ht="21" customHeight="1" x14ac:dyDescent="0.2">
      <c r="A4" s="3" t="s">
        <v>54</v>
      </c>
      <c r="B4" s="137">
        <v>45108</v>
      </c>
      <c r="C4" s="137"/>
      <c r="D4" s="137"/>
      <c r="E4" s="137"/>
      <c r="F4" s="137"/>
      <c r="G4" s="17"/>
      <c r="H4" s="17"/>
      <c r="I4" s="17"/>
      <c r="J4" s="17"/>
      <c r="K4" s="17"/>
    </row>
    <row r="5" spans="1:11" ht="21" customHeight="1" x14ac:dyDescent="0.2">
      <c r="A5" s="3" t="s">
        <v>55</v>
      </c>
      <c r="B5" s="137">
        <v>45473</v>
      </c>
      <c r="C5" s="137"/>
      <c r="D5" s="137"/>
      <c r="E5" s="137"/>
      <c r="F5" s="137"/>
      <c r="G5" s="17"/>
      <c r="H5" s="17"/>
      <c r="I5" s="17"/>
      <c r="J5" s="17"/>
      <c r="K5" s="17"/>
    </row>
    <row r="6" spans="1:11" ht="21" customHeight="1" x14ac:dyDescent="0.2">
      <c r="A6" s="3" t="s">
        <v>56</v>
      </c>
      <c r="B6" s="134" t="str">
        <f>IF(AND(Travel!B7&lt;&gt;A30,Hospitality!B7&lt;&gt;A30,'All other expenses'!B7&lt;&gt;A30,'Gifts and benefits'!B7&lt;&gt;A30),A31,IF(AND(Travel!B7=A30,Hospitality!B7=A30,'All other expenses'!B7=A30,'Gifts and benefits'!B7=A30),A33,A32))</f>
        <v>Data and totals checked on all sheets</v>
      </c>
      <c r="C6" s="134"/>
      <c r="D6" s="134"/>
      <c r="E6" s="134"/>
      <c r="F6" s="134"/>
      <c r="G6" s="23"/>
      <c r="H6" s="17"/>
      <c r="I6" s="17"/>
      <c r="J6" s="17"/>
      <c r="K6" s="17"/>
    </row>
    <row r="7" spans="1:11" ht="31.5" x14ac:dyDescent="0.2">
      <c r="A7" s="3" t="s">
        <v>57</v>
      </c>
      <c r="B7" s="133" t="s">
        <v>90</v>
      </c>
      <c r="C7" s="133"/>
      <c r="D7" s="133"/>
      <c r="E7" s="133"/>
      <c r="F7" s="133"/>
      <c r="G7" s="23"/>
      <c r="H7" s="17"/>
      <c r="I7" s="17"/>
      <c r="J7" s="17"/>
      <c r="K7" s="17"/>
    </row>
    <row r="8" spans="1:11" ht="25.5" customHeight="1" x14ac:dyDescent="0.2">
      <c r="A8" s="3" t="s">
        <v>59</v>
      </c>
      <c r="B8" s="133" t="s">
        <v>197</v>
      </c>
      <c r="C8" s="133"/>
      <c r="D8" s="133"/>
      <c r="E8" s="133"/>
      <c r="F8" s="133"/>
      <c r="G8" s="23"/>
      <c r="H8" s="17"/>
      <c r="I8" s="17"/>
      <c r="J8" s="17"/>
      <c r="K8" s="17"/>
    </row>
    <row r="9" spans="1:11" ht="66.75" customHeight="1" x14ac:dyDescent="0.2">
      <c r="A9" s="132" t="s">
        <v>61</v>
      </c>
      <c r="B9" s="132"/>
      <c r="C9" s="132"/>
      <c r="D9" s="132"/>
      <c r="E9" s="132"/>
      <c r="F9" s="132"/>
      <c r="G9" s="23"/>
      <c r="H9" s="17"/>
      <c r="I9" s="17"/>
      <c r="J9" s="17"/>
      <c r="K9" s="17"/>
    </row>
    <row r="10" spans="1:11" s="93" customFormat="1" ht="36" customHeight="1" x14ac:dyDescent="0.2">
      <c r="A10" s="87" t="s">
        <v>62</v>
      </c>
      <c r="B10" s="88" t="s">
        <v>63</v>
      </c>
      <c r="C10" s="88" t="s">
        <v>64</v>
      </c>
      <c r="D10" s="89"/>
      <c r="E10" s="90" t="s">
        <v>29</v>
      </c>
      <c r="F10" s="91" t="s">
        <v>65</v>
      </c>
      <c r="G10" s="92"/>
      <c r="H10" s="92"/>
      <c r="I10" s="92"/>
      <c r="J10" s="92"/>
      <c r="K10" s="92"/>
    </row>
    <row r="11" spans="1:11" ht="27.75" customHeight="1" x14ac:dyDescent="0.2">
      <c r="A11" s="8" t="s">
        <v>66</v>
      </c>
      <c r="B11" s="59">
        <f>B15+B16+B17</f>
        <v>2317.34</v>
      </c>
      <c r="C11" s="66" t="str">
        <f>IF(Travel!B6="",A34,Travel!B6)</f>
        <v>Figures exclude GST</v>
      </c>
      <c r="D11" s="6"/>
      <c r="E11" s="8" t="s">
        <v>67</v>
      </c>
      <c r="F11" s="33">
        <f>'Gifts and benefits'!C16</f>
        <v>0</v>
      </c>
      <c r="G11" s="29"/>
      <c r="H11" s="29"/>
      <c r="I11" s="29"/>
      <c r="J11" s="29"/>
      <c r="K11" s="29"/>
    </row>
    <row r="12" spans="1:11" ht="27.75" customHeight="1" x14ac:dyDescent="0.2">
      <c r="A12" s="8" t="s">
        <v>24</v>
      </c>
      <c r="B12" s="59">
        <f>Hospitality!B16</f>
        <v>0</v>
      </c>
      <c r="C12" s="66" t="str">
        <f>IF(Hospitality!B6="",A34,Hospitality!B6)</f>
        <v>Figures exclude GST</v>
      </c>
      <c r="D12" s="6"/>
      <c r="E12" s="8" t="s">
        <v>68</v>
      </c>
      <c r="F12" s="33">
        <f>'Gifts and benefits'!C17</f>
        <v>0</v>
      </c>
      <c r="G12" s="29"/>
      <c r="H12" s="29"/>
      <c r="I12" s="29"/>
      <c r="J12" s="29"/>
      <c r="K12" s="29"/>
    </row>
    <row r="13" spans="1:11" ht="27.75" customHeight="1" x14ac:dyDescent="0.2">
      <c r="A13" s="8" t="s">
        <v>69</v>
      </c>
      <c r="B13" s="59">
        <f>'All other expenses'!B18</f>
        <v>2089.56</v>
      </c>
      <c r="C13" s="66" t="str">
        <f>IF('All other expenses'!B6="",A34,'All other expenses'!B6)</f>
        <v>Figures exclude GST</v>
      </c>
      <c r="D13" s="6"/>
      <c r="E13" s="8" t="s">
        <v>70</v>
      </c>
      <c r="F13" s="33">
        <f>'Gifts and benefits'!C18</f>
        <v>0</v>
      </c>
      <c r="G13" s="17"/>
      <c r="H13" s="17"/>
      <c r="I13" s="17"/>
      <c r="J13" s="17"/>
      <c r="K13" s="17"/>
    </row>
    <row r="14" spans="1:11" ht="12.75" customHeight="1" x14ac:dyDescent="0.2">
      <c r="A14" s="7"/>
      <c r="B14" s="60"/>
      <c r="C14" s="67"/>
      <c r="D14" s="34"/>
      <c r="E14" s="6"/>
      <c r="F14" s="35"/>
      <c r="G14" s="17"/>
      <c r="H14" s="17"/>
      <c r="I14" s="17"/>
      <c r="J14" s="17"/>
      <c r="K14" s="17"/>
    </row>
    <row r="15" spans="1:11" ht="27.75" customHeight="1" x14ac:dyDescent="0.2">
      <c r="A15" s="9" t="s">
        <v>71</v>
      </c>
      <c r="B15" s="61">
        <f>Travel!B15</f>
        <v>0</v>
      </c>
      <c r="C15" s="68" t="str">
        <f>C11</f>
        <v>Figures exclude GST</v>
      </c>
      <c r="D15" s="6"/>
      <c r="E15" s="6"/>
      <c r="F15" s="35"/>
      <c r="G15" s="17"/>
      <c r="H15" s="17"/>
      <c r="I15" s="17"/>
      <c r="J15" s="17"/>
      <c r="K15" s="17"/>
    </row>
    <row r="16" spans="1:11" ht="27.75" customHeight="1" x14ac:dyDescent="0.2">
      <c r="A16" s="9" t="s">
        <v>72</v>
      </c>
      <c r="B16" s="61">
        <f>Travel!B35</f>
        <v>2317.34</v>
      </c>
      <c r="C16" s="68" t="str">
        <f>C11</f>
        <v>Figures exclude GST</v>
      </c>
      <c r="D16" s="36"/>
      <c r="E16" s="6"/>
      <c r="F16" s="37"/>
      <c r="G16" s="17"/>
      <c r="H16" s="17"/>
      <c r="I16" s="17"/>
      <c r="J16" s="17"/>
      <c r="K16" s="17"/>
    </row>
    <row r="17" spans="1:11" ht="27.75" customHeight="1" x14ac:dyDescent="0.2">
      <c r="A17" s="9" t="s">
        <v>73</v>
      </c>
      <c r="B17" s="61">
        <f>Travel!B49</f>
        <v>0</v>
      </c>
      <c r="C17" s="68" t="str">
        <f>C11</f>
        <v>Figures exclude GST</v>
      </c>
      <c r="D17" s="6"/>
      <c r="E17" s="6"/>
      <c r="F17" s="37"/>
      <c r="G17" s="17"/>
      <c r="H17" s="17"/>
      <c r="I17" s="17"/>
      <c r="J17" s="17"/>
      <c r="K17" s="17"/>
    </row>
    <row r="18" spans="1:11" ht="27.75" customHeight="1" x14ac:dyDescent="0.2">
      <c r="A18" s="17"/>
      <c r="B18" s="19"/>
      <c r="C18" s="17"/>
      <c r="D18" s="5"/>
      <c r="E18" s="5"/>
      <c r="F18" s="28"/>
      <c r="G18" s="17"/>
      <c r="H18" s="17"/>
      <c r="I18" s="17"/>
      <c r="J18" s="17"/>
      <c r="K18" s="17"/>
    </row>
    <row r="19" spans="1:11" x14ac:dyDescent="0.2">
      <c r="A19" s="18" t="s">
        <v>74</v>
      </c>
      <c r="B19" s="19"/>
      <c r="C19" s="17"/>
      <c r="D19" s="17"/>
      <c r="E19" s="17"/>
      <c r="F19" s="17"/>
      <c r="G19" s="17"/>
      <c r="H19" s="17"/>
      <c r="I19" s="17"/>
      <c r="J19" s="17"/>
      <c r="K19" s="17"/>
    </row>
    <row r="20" spans="1:11" x14ac:dyDescent="0.2">
      <c r="A20" s="20" t="s">
        <v>75</v>
      </c>
      <c r="D20" s="17"/>
      <c r="E20" s="17"/>
      <c r="F20" s="17"/>
      <c r="G20" s="17"/>
      <c r="H20" s="17"/>
      <c r="I20" s="17"/>
      <c r="J20" s="17"/>
      <c r="K20" s="17"/>
    </row>
    <row r="21" spans="1:11" ht="12.6" customHeight="1" x14ac:dyDescent="0.2">
      <c r="A21" s="20" t="s">
        <v>76</v>
      </c>
      <c r="D21" s="17"/>
      <c r="E21" s="17"/>
      <c r="F21" s="17"/>
      <c r="G21" s="17"/>
      <c r="H21" s="17"/>
      <c r="I21" s="17"/>
      <c r="J21" s="17"/>
      <c r="K21" s="17"/>
    </row>
    <row r="22" spans="1:11" ht="12.6" customHeight="1" x14ac:dyDescent="0.2">
      <c r="A22" s="20" t="s">
        <v>77</v>
      </c>
      <c r="D22" s="17"/>
      <c r="E22" s="17"/>
      <c r="F22" s="17"/>
      <c r="G22" s="17"/>
      <c r="H22" s="17"/>
      <c r="I22" s="17"/>
      <c r="J22" s="17"/>
      <c r="K22" s="17"/>
    </row>
    <row r="23" spans="1:11" ht="12.6" customHeight="1" x14ac:dyDescent="0.2">
      <c r="A23" s="20" t="s">
        <v>78</v>
      </c>
      <c r="D23" s="17"/>
      <c r="E23" s="17"/>
      <c r="F23" s="17"/>
      <c r="G23" s="17"/>
      <c r="H23" s="17"/>
      <c r="I23" s="17"/>
      <c r="J23" s="17"/>
      <c r="K23" s="17"/>
    </row>
    <row r="24" spans="1:11" x14ac:dyDescent="0.2">
      <c r="A24" s="26"/>
      <c r="B24" s="17"/>
      <c r="C24" s="17"/>
      <c r="D24" s="17"/>
      <c r="E24" s="17"/>
      <c r="F24" s="17"/>
      <c r="G24" s="17"/>
      <c r="H24" s="17"/>
      <c r="I24" s="17"/>
      <c r="J24" s="17"/>
      <c r="K24" s="17"/>
    </row>
    <row r="25" spans="1:11" hidden="1" x14ac:dyDescent="0.2">
      <c r="A25" s="12" t="s">
        <v>79</v>
      </c>
      <c r="B25" s="13"/>
      <c r="C25" s="13"/>
      <c r="D25" s="13"/>
      <c r="E25" s="13"/>
      <c r="F25" s="13"/>
      <c r="G25" s="17"/>
      <c r="H25" s="17"/>
      <c r="I25" s="17"/>
      <c r="J25" s="17"/>
      <c r="K25" s="17"/>
    </row>
    <row r="26" spans="1:11" ht="12.75" hidden="1" customHeight="1" x14ac:dyDescent="0.2">
      <c r="A26" s="11" t="s">
        <v>80</v>
      </c>
      <c r="B26" s="4"/>
      <c r="C26" s="4"/>
      <c r="D26" s="11"/>
      <c r="E26" s="11"/>
      <c r="F26" s="11"/>
      <c r="G26" s="17"/>
      <c r="H26" s="17"/>
      <c r="I26" s="17"/>
      <c r="J26" s="17"/>
      <c r="K26" s="17"/>
    </row>
    <row r="27" spans="1:11" hidden="1" x14ac:dyDescent="0.2">
      <c r="A27" s="10" t="s">
        <v>81</v>
      </c>
      <c r="B27" s="10"/>
      <c r="C27" s="10"/>
      <c r="D27" s="10"/>
      <c r="E27" s="10"/>
      <c r="F27" s="10"/>
      <c r="G27" s="17"/>
      <c r="H27" s="17"/>
      <c r="I27" s="17"/>
      <c r="J27" s="17"/>
      <c r="K27" s="17"/>
    </row>
    <row r="28" spans="1:11" hidden="1" x14ac:dyDescent="0.2">
      <c r="A28" s="10" t="s">
        <v>82</v>
      </c>
      <c r="B28" s="10"/>
      <c r="C28" s="10"/>
      <c r="D28" s="10"/>
      <c r="E28" s="10"/>
      <c r="F28" s="10"/>
      <c r="G28" s="17"/>
      <c r="H28" s="17"/>
      <c r="I28" s="17"/>
      <c r="J28" s="17"/>
      <c r="K28" s="17"/>
    </row>
    <row r="29" spans="1:11" hidden="1" x14ac:dyDescent="0.2">
      <c r="A29" s="11" t="s">
        <v>83</v>
      </c>
      <c r="B29" s="11"/>
      <c r="C29" s="11"/>
      <c r="D29" s="11"/>
      <c r="E29" s="11"/>
      <c r="F29" s="11"/>
      <c r="G29" s="17"/>
      <c r="H29" s="17"/>
      <c r="I29" s="17"/>
      <c r="J29" s="17"/>
      <c r="K29" s="17"/>
    </row>
    <row r="30" spans="1:11" hidden="1" x14ac:dyDescent="0.2">
      <c r="A30" s="11" t="s">
        <v>84</v>
      </c>
      <c r="B30" s="11"/>
      <c r="C30" s="11"/>
      <c r="D30" s="11"/>
      <c r="E30" s="11"/>
      <c r="F30" s="11"/>
      <c r="G30" s="17"/>
      <c r="H30" s="17"/>
      <c r="I30" s="17"/>
      <c r="J30" s="17"/>
      <c r="K30" s="17"/>
    </row>
    <row r="31" spans="1:11" hidden="1" x14ac:dyDescent="0.2">
      <c r="A31" s="10" t="s">
        <v>85</v>
      </c>
      <c r="B31" s="10"/>
      <c r="C31" s="10"/>
      <c r="D31" s="10"/>
      <c r="E31" s="10"/>
      <c r="F31" s="10"/>
      <c r="G31" s="17"/>
      <c r="H31" s="17"/>
      <c r="I31" s="17"/>
      <c r="J31" s="17"/>
      <c r="K31" s="17"/>
    </row>
    <row r="32" spans="1:11" hidden="1" x14ac:dyDescent="0.2">
      <c r="A32" s="10" t="s">
        <v>86</v>
      </c>
      <c r="B32" s="10"/>
      <c r="C32" s="10"/>
      <c r="D32" s="10"/>
      <c r="E32" s="10"/>
      <c r="F32" s="10"/>
      <c r="G32" s="17"/>
      <c r="H32" s="17"/>
      <c r="I32" s="17"/>
      <c r="J32" s="17"/>
      <c r="K32" s="17"/>
    </row>
    <row r="33" spans="1:11" hidden="1" x14ac:dyDescent="0.2">
      <c r="A33" s="10" t="s">
        <v>87</v>
      </c>
      <c r="B33" s="10"/>
      <c r="C33" s="10"/>
      <c r="D33" s="10"/>
      <c r="E33" s="10"/>
      <c r="F33" s="10"/>
      <c r="G33" s="17"/>
      <c r="H33" s="17"/>
      <c r="I33" s="17"/>
      <c r="J33" s="17"/>
      <c r="K33" s="17"/>
    </row>
    <row r="34" spans="1:11" hidden="1" x14ac:dyDescent="0.2">
      <c r="A34" s="11" t="s">
        <v>88</v>
      </c>
      <c r="B34" s="11"/>
      <c r="C34" s="11"/>
      <c r="D34" s="11"/>
      <c r="E34" s="11"/>
      <c r="F34" s="11"/>
      <c r="G34" s="17"/>
      <c r="H34" s="17"/>
      <c r="I34" s="17"/>
      <c r="J34" s="17"/>
      <c r="K34" s="17"/>
    </row>
    <row r="35" spans="1:11" hidden="1" x14ac:dyDescent="0.2">
      <c r="A35" s="11" t="s">
        <v>89</v>
      </c>
      <c r="B35" s="11"/>
      <c r="C35" s="11"/>
      <c r="D35" s="11"/>
      <c r="E35" s="11"/>
      <c r="F35" s="11"/>
      <c r="G35" s="17"/>
      <c r="H35" s="17"/>
      <c r="I35" s="17"/>
      <c r="J35" s="17"/>
      <c r="K35" s="17"/>
    </row>
    <row r="36" spans="1:11" hidden="1" x14ac:dyDescent="0.2">
      <c r="A36" s="10" t="s">
        <v>58</v>
      </c>
      <c r="B36" s="63"/>
      <c r="C36" s="63"/>
      <c r="D36" s="63"/>
      <c r="E36" s="63"/>
      <c r="F36" s="63"/>
      <c r="G36" s="17"/>
      <c r="H36" s="17"/>
      <c r="I36" s="17"/>
      <c r="J36" s="17"/>
      <c r="K36" s="17"/>
    </row>
    <row r="37" spans="1:11" hidden="1" x14ac:dyDescent="0.2">
      <c r="A37" s="10" t="s">
        <v>90</v>
      </c>
      <c r="B37" s="63"/>
      <c r="C37" s="63"/>
      <c r="D37" s="63"/>
      <c r="E37" s="63"/>
      <c r="F37" s="63"/>
      <c r="G37" s="17"/>
      <c r="H37" s="17"/>
      <c r="I37" s="17"/>
      <c r="J37" s="17"/>
      <c r="K37" s="17"/>
    </row>
    <row r="38" spans="1:11" hidden="1" x14ac:dyDescent="0.2">
      <c r="A38" s="10" t="s">
        <v>60</v>
      </c>
      <c r="B38" s="63"/>
      <c r="C38" s="63"/>
      <c r="D38" s="63"/>
      <c r="E38" s="63"/>
      <c r="F38" s="63"/>
      <c r="G38" s="17"/>
      <c r="H38" s="17"/>
      <c r="I38" s="17"/>
      <c r="J38" s="17"/>
      <c r="K38" s="17"/>
    </row>
    <row r="39" spans="1:11" hidden="1" x14ac:dyDescent="0.2">
      <c r="A39" s="11" t="s">
        <v>91</v>
      </c>
      <c r="B39" s="4"/>
      <c r="C39" s="4"/>
      <c r="D39" s="4"/>
      <c r="E39" s="4"/>
      <c r="F39" s="4"/>
      <c r="G39" s="17"/>
      <c r="H39" s="17"/>
      <c r="I39" s="17"/>
      <c r="J39" s="17"/>
      <c r="K39" s="17"/>
    </row>
    <row r="40" spans="1:11" hidden="1" x14ac:dyDescent="0.2">
      <c r="A40" s="4" t="s">
        <v>92</v>
      </c>
      <c r="B40" s="4"/>
      <c r="C40" s="4"/>
      <c r="D40" s="4"/>
      <c r="E40" s="4"/>
      <c r="F40" s="4"/>
      <c r="G40" s="17"/>
      <c r="H40" s="17"/>
      <c r="I40" s="17"/>
      <c r="J40" s="17"/>
      <c r="K40" s="17"/>
    </row>
    <row r="41" spans="1:11" hidden="1" x14ac:dyDescent="0.2">
      <c r="A41" s="4" t="s">
        <v>93</v>
      </c>
      <c r="B41" s="4"/>
      <c r="C41" s="4"/>
      <c r="D41" s="4"/>
      <c r="E41" s="4"/>
      <c r="F41" s="4"/>
      <c r="G41" s="17"/>
      <c r="H41" s="17"/>
      <c r="I41" s="17"/>
      <c r="J41" s="17"/>
      <c r="K41" s="17"/>
    </row>
    <row r="42" spans="1:11" hidden="1" x14ac:dyDescent="0.2">
      <c r="A42" s="4" t="s">
        <v>94</v>
      </c>
      <c r="B42" s="4"/>
      <c r="C42" s="4"/>
      <c r="D42" s="4"/>
      <c r="E42" s="4"/>
      <c r="F42" s="4"/>
      <c r="G42" s="17"/>
      <c r="H42" s="17"/>
      <c r="I42" s="17"/>
      <c r="J42" s="17"/>
      <c r="K42" s="17"/>
    </row>
    <row r="43" spans="1:11" hidden="1" x14ac:dyDescent="0.2">
      <c r="A43" s="4" t="s">
        <v>95</v>
      </c>
      <c r="B43" s="4"/>
      <c r="C43" s="4"/>
      <c r="D43" s="4"/>
      <c r="E43" s="4"/>
      <c r="F43" s="4"/>
      <c r="G43" s="17"/>
      <c r="H43" s="17"/>
      <c r="I43" s="17"/>
      <c r="J43" s="17"/>
      <c r="K43" s="17"/>
    </row>
    <row r="44" spans="1:11" hidden="1" x14ac:dyDescent="0.2">
      <c r="A44" s="4" t="s">
        <v>96</v>
      </c>
      <c r="B44" s="4"/>
      <c r="C44" s="4"/>
      <c r="D44" s="4"/>
      <c r="E44" s="4"/>
      <c r="F44" s="4"/>
      <c r="G44" s="17"/>
      <c r="H44" s="17"/>
      <c r="I44" s="17"/>
      <c r="J44" s="17"/>
      <c r="K44" s="17"/>
    </row>
    <row r="45" spans="1:11" hidden="1" x14ac:dyDescent="0.2">
      <c r="A45" s="64" t="s">
        <v>97</v>
      </c>
      <c r="B45" s="63"/>
      <c r="C45" s="63"/>
      <c r="D45" s="63"/>
      <c r="E45" s="63"/>
      <c r="F45" s="63"/>
      <c r="G45" s="17"/>
      <c r="H45" s="17"/>
      <c r="I45" s="17"/>
      <c r="J45" s="17"/>
      <c r="K45" s="17"/>
    </row>
    <row r="46" spans="1:11" hidden="1" x14ac:dyDescent="0.2">
      <c r="A46" s="63" t="s">
        <v>98</v>
      </c>
      <c r="B46" s="63"/>
      <c r="C46" s="63"/>
      <c r="D46" s="63"/>
      <c r="E46" s="63"/>
      <c r="F46" s="63"/>
      <c r="G46" s="17"/>
      <c r="H46" s="17"/>
      <c r="I46" s="17"/>
      <c r="J46" s="17"/>
      <c r="K46" s="17"/>
    </row>
    <row r="47" spans="1:11" hidden="1" x14ac:dyDescent="0.2">
      <c r="A47" s="38">
        <v>-20000</v>
      </c>
      <c r="B47" s="4"/>
      <c r="C47" s="4"/>
      <c r="D47" s="4"/>
      <c r="E47" s="4"/>
      <c r="F47" s="4"/>
      <c r="G47" s="17"/>
      <c r="H47" s="17"/>
      <c r="I47" s="17"/>
      <c r="J47" s="17"/>
      <c r="K47" s="17"/>
    </row>
    <row r="48" spans="1:11" ht="25.5" hidden="1" x14ac:dyDescent="0.2">
      <c r="A48" s="81" t="s">
        <v>99</v>
      </c>
      <c r="B48" s="63"/>
      <c r="C48" s="63"/>
      <c r="D48" s="63"/>
      <c r="E48" s="63"/>
      <c r="F48" s="63"/>
      <c r="G48" s="17"/>
      <c r="H48" s="17"/>
      <c r="I48" s="17"/>
      <c r="J48" s="17"/>
      <c r="K48" s="17"/>
    </row>
    <row r="49" spans="1:11" ht="25.5" hidden="1" x14ac:dyDescent="0.2">
      <c r="A49" s="81" t="s">
        <v>100</v>
      </c>
      <c r="B49" s="63"/>
      <c r="C49" s="63"/>
      <c r="D49" s="63"/>
      <c r="E49" s="63"/>
      <c r="F49" s="63"/>
      <c r="G49" s="17"/>
      <c r="H49" s="17"/>
      <c r="I49" s="17"/>
      <c r="J49" s="17"/>
      <c r="K49" s="17"/>
    </row>
    <row r="50" spans="1:11" ht="25.5" hidden="1" x14ac:dyDescent="0.2">
      <c r="A50" s="82" t="s">
        <v>101</v>
      </c>
      <c r="B50" s="4"/>
      <c r="C50" s="4"/>
      <c r="D50" s="4"/>
      <c r="E50" s="4"/>
      <c r="F50" s="4"/>
      <c r="G50" s="17"/>
      <c r="H50" s="17"/>
      <c r="I50" s="17"/>
      <c r="J50" s="17"/>
      <c r="K50" s="17"/>
    </row>
    <row r="51" spans="1:11" ht="25.5" hidden="1" x14ac:dyDescent="0.2">
      <c r="A51" s="82" t="s">
        <v>102</v>
      </c>
      <c r="B51" s="4"/>
      <c r="C51" s="4"/>
      <c r="D51" s="4"/>
      <c r="E51" s="4"/>
      <c r="F51" s="4"/>
      <c r="G51" s="17"/>
      <c r="H51" s="17"/>
      <c r="I51" s="17"/>
      <c r="J51" s="17"/>
      <c r="K51" s="17"/>
    </row>
    <row r="52" spans="1:11" ht="38.25" hidden="1" x14ac:dyDescent="0.2">
      <c r="A52" s="82" t="s">
        <v>103</v>
      </c>
      <c r="B52" s="74"/>
      <c r="C52" s="74"/>
      <c r="D52" s="74"/>
      <c r="E52" s="11"/>
      <c r="F52" s="11"/>
      <c r="G52" s="17"/>
      <c r="H52" s="17"/>
      <c r="I52" s="17"/>
      <c r="J52" s="17"/>
      <c r="K52" s="17"/>
    </row>
    <row r="53" spans="1:11" hidden="1" x14ac:dyDescent="0.2">
      <c r="A53" s="79" t="s">
        <v>104</v>
      </c>
      <c r="B53" s="73"/>
      <c r="C53" s="73"/>
      <c r="D53" s="73"/>
      <c r="E53" s="10"/>
      <c r="F53" s="10" t="b">
        <v>1</v>
      </c>
      <c r="G53" s="17"/>
      <c r="H53" s="17"/>
      <c r="I53" s="17"/>
      <c r="J53" s="17"/>
      <c r="K53" s="17"/>
    </row>
    <row r="54" spans="1:11" hidden="1" x14ac:dyDescent="0.2">
      <c r="A54" s="80" t="s">
        <v>105</v>
      </c>
      <c r="B54" s="79"/>
      <c r="C54" s="79"/>
      <c r="D54" s="79"/>
      <c r="E54" s="10"/>
      <c r="F54" s="10" t="b">
        <v>0</v>
      </c>
      <c r="G54" s="17"/>
      <c r="H54" s="17"/>
      <c r="I54" s="17"/>
      <c r="J54" s="17"/>
      <c r="K54" s="17"/>
    </row>
    <row r="55" spans="1:11" hidden="1" x14ac:dyDescent="0.2">
      <c r="A55" s="83"/>
      <c r="B55" s="75">
        <f>COUNT(Travel!B12:B14)</f>
        <v>0</v>
      </c>
      <c r="C55" s="75"/>
      <c r="D55" s="75">
        <f>COUNTIF(Travel!D12:D14,"*")</f>
        <v>0</v>
      </c>
      <c r="E55" s="76"/>
      <c r="F55" s="76" t="b">
        <f>MIN(B55,D55)=MAX(B55,D55)</f>
        <v>1</v>
      </c>
      <c r="G55" s="17"/>
      <c r="H55" s="17"/>
      <c r="I55" s="17"/>
      <c r="J55" s="17"/>
      <c r="K55" s="17"/>
    </row>
    <row r="56" spans="1:11" hidden="1" x14ac:dyDescent="0.2">
      <c r="A56" s="83" t="s">
        <v>106</v>
      </c>
      <c r="B56" s="75">
        <f>COUNT(Travel!B19:B34)</f>
        <v>11</v>
      </c>
      <c r="C56" s="75"/>
      <c r="D56" s="75">
        <f>COUNTIF(Travel!D19:D34,"*")</f>
        <v>11</v>
      </c>
      <c r="E56" s="76"/>
      <c r="F56" s="76" t="b">
        <f>MIN(B56,D56)=MAX(B56,D56)</f>
        <v>1</v>
      </c>
    </row>
    <row r="57" spans="1:11" hidden="1" x14ac:dyDescent="0.2">
      <c r="A57" s="84"/>
      <c r="B57" s="75">
        <f>COUNT(Travel!B39:B48)</f>
        <v>0</v>
      </c>
      <c r="C57" s="75"/>
      <c r="D57" s="75">
        <f>COUNTIF(Travel!D39:D48,"*")</f>
        <v>0</v>
      </c>
      <c r="E57" s="76"/>
      <c r="F57" s="76" t="b">
        <f>MIN(B57,D57)=MAX(B57,D57)</f>
        <v>1</v>
      </c>
    </row>
    <row r="58" spans="1:11" hidden="1" x14ac:dyDescent="0.2">
      <c r="A58" s="85" t="s">
        <v>107</v>
      </c>
      <c r="B58" s="77">
        <f>COUNT(Hospitality!B11:B15)</f>
        <v>0</v>
      </c>
      <c r="C58" s="77"/>
      <c r="D58" s="77">
        <f>COUNTIF(Hospitality!D11:D15,"*")</f>
        <v>0</v>
      </c>
      <c r="E58" s="78"/>
      <c r="F58" s="78" t="b">
        <f>MIN(B58,D58)=MAX(B58,D58)</f>
        <v>1</v>
      </c>
    </row>
    <row r="59" spans="1:11" hidden="1" x14ac:dyDescent="0.2">
      <c r="A59" s="86" t="s">
        <v>108</v>
      </c>
      <c r="B59" s="76">
        <f>COUNT('All other expenses'!B11:B17)</f>
        <v>4</v>
      </c>
      <c r="C59" s="76"/>
      <c r="D59" s="76">
        <f>COUNTIF('All other expenses'!D11:D17,"*")</f>
        <v>4</v>
      </c>
      <c r="E59" s="76"/>
      <c r="F59" s="76" t="b">
        <f>MIN(B59,D59)=MAX(B59,D59)</f>
        <v>1</v>
      </c>
    </row>
    <row r="60" spans="1:11" hidden="1" x14ac:dyDescent="0.2">
      <c r="A60" s="85" t="s">
        <v>109</v>
      </c>
      <c r="B60" s="77">
        <f>COUNTIF('Gifts and benefits'!B11:B15,"*")</f>
        <v>0</v>
      </c>
      <c r="C60" s="77">
        <f>COUNTIF('Gifts and benefits'!C11:C15,"*")</f>
        <v>0</v>
      </c>
      <c r="D60" s="77"/>
      <c r="E60" s="77">
        <f>COUNTA('Gifts and benefits'!E11:E15)</f>
        <v>0</v>
      </c>
      <c r="F60" s="78" t="b">
        <f>MIN(B60,C60,E60)=MAX(B60,C60,E60)</f>
        <v>1</v>
      </c>
    </row>
    <row r="61" spans="1:11" x14ac:dyDescent="0.2"/>
  </sheetData>
  <sheetProtection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type="list" allowBlank="1" showInputMessage="1" showErrorMessage="1" error="Use the drop down list (at the right of the cell)" prompt="This disclosure must be approved by the Departmental Secretary or Chief Executive - use the drop down list (at right of cell) to indicate whether this has been completed" sqref="B7:F7" xr:uid="{00000000-0002-0000-0100-000000000000}">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100-000001000000}"/>
    <dataValidation allowBlank="1" showInputMessage="1" showErrorMessage="1" prompt="Headings on following tabs will pre populate with what you enter here" sqref="B2:F2" xr:uid="{00000000-0002-0000-0100-000002000000}"/>
    <dataValidation allowBlank="1" showInputMessage="1" showErrorMessage="1" prompt="Headings on following tabs will pre populate with what you enter here_x000a__x000a_Create a new workbook for a new Departmental Secretary or Chief Executive" sqref="B3:F3" xr:uid="{00000000-0002-0000-0100-000003000000}"/>
    <dataValidation allowBlank="1" showInputMessage="1" showErrorMessage="1" prompt="Headings on following tabs will pre populate with what you enter here_x000a__x000a_Update if a shorter or different period is covered" sqref="B4:F5" xr:uid="{00000000-0002-0000-01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100-000005000000}"/>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Footer>&amp;LCE Expense Disclosure Workbook 2018&amp;RWorksheet - Summary and sign-off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M82"/>
  <sheetViews>
    <sheetView zoomScaleNormal="100" workbookViewId="0">
      <selection activeCell="C31" sqref="C31"/>
    </sheetView>
  </sheetViews>
  <sheetFormatPr defaultColWidth="0" defaultRowHeight="12.75" zeroHeight="1" x14ac:dyDescent="0.2"/>
  <cols>
    <col min="1" max="1" width="35.7109375" customWidth="1"/>
    <col min="2" max="2" width="14.28515625" customWidth="1"/>
    <col min="3" max="3" width="71.42578125" customWidth="1"/>
    <col min="4" max="4" width="50" customWidth="1"/>
    <col min="5" max="5" width="21.42578125" customWidth="1"/>
    <col min="6" max="6" width="37.5703125" customWidth="1"/>
    <col min="7" max="9" width="9.140625" hidden="1" customWidth="1"/>
    <col min="10" max="13" width="0" hidden="1" customWidth="1"/>
    <col min="14" max="16384" width="9.140625" hidden="1"/>
  </cols>
  <sheetData>
    <row r="1" spans="1:6" ht="26.25" customHeight="1" x14ac:dyDescent="0.2">
      <c r="A1" s="140" t="s">
        <v>110</v>
      </c>
      <c r="B1" s="140"/>
      <c r="C1" s="140"/>
      <c r="D1" s="140"/>
      <c r="E1" s="140"/>
      <c r="F1" s="17"/>
    </row>
    <row r="2" spans="1:6" ht="21" customHeight="1" x14ac:dyDescent="0.2">
      <c r="A2" s="3" t="s">
        <v>111</v>
      </c>
      <c r="B2" s="138" t="str">
        <f>'Summary and sign-off'!B2:F2</f>
        <v>Crown Law</v>
      </c>
      <c r="C2" s="138"/>
      <c r="D2" s="138"/>
      <c r="E2" s="138"/>
      <c r="F2" s="17"/>
    </row>
    <row r="3" spans="1:6" ht="31.5" x14ac:dyDescent="0.2">
      <c r="A3" s="3" t="s">
        <v>112</v>
      </c>
      <c r="B3" s="138" t="str">
        <f>'Summary and sign-off'!B3:F3</f>
        <v>Una Jagose KC</v>
      </c>
      <c r="C3" s="138"/>
      <c r="D3" s="138"/>
      <c r="E3" s="138"/>
      <c r="F3" s="17"/>
    </row>
    <row r="4" spans="1:6" ht="21" customHeight="1" x14ac:dyDescent="0.2">
      <c r="A4" s="3" t="s">
        <v>113</v>
      </c>
      <c r="B4" s="138">
        <f>'Summary and sign-off'!B4:F4</f>
        <v>45108</v>
      </c>
      <c r="C4" s="138"/>
      <c r="D4" s="138"/>
      <c r="E4" s="138"/>
      <c r="F4" s="17"/>
    </row>
    <row r="5" spans="1:6" ht="21" customHeight="1" x14ac:dyDescent="0.2">
      <c r="A5" s="3" t="s">
        <v>114</v>
      </c>
      <c r="B5" s="138">
        <f>'Summary and sign-off'!B5:F5</f>
        <v>45473</v>
      </c>
      <c r="C5" s="138"/>
      <c r="D5" s="138"/>
      <c r="E5" s="138"/>
      <c r="F5" s="17"/>
    </row>
    <row r="6" spans="1:6" ht="21" customHeight="1" x14ac:dyDescent="0.2">
      <c r="A6" s="3" t="s">
        <v>115</v>
      </c>
      <c r="B6" s="133" t="s">
        <v>82</v>
      </c>
      <c r="C6" s="133"/>
      <c r="D6" s="133"/>
      <c r="E6" s="133"/>
      <c r="F6" s="17"/>
    </row>
    <row r="7" spans="1:6" ht="21" customHeight="1" x14ac:dyDescent="0.2">
      <c r="A7" s="3" t="s">
        <v>56</v>
      </c>
      <c r="B7" s="133" t="s">
        <v>84</v>
      </c>
      <c r="C7" s="133"/>
      <c r="D7" s="133"/>
      <c r="E7" s="133"/>
      <c r="F7" s="17"/>
    </row>
    <row r="8" spans="1:6" ht="36" customHeight="1" x14ac:dyDescent="0.2">
      <c r="A8" s="142" t="s">
        <v>116</v>
      </c>
      <c r="B8" s="143"/>
      <c r="C8" s="143"/>
      <c r="D8" s="143"/>
      <c r="E8" s="143"/>
      <c r="F8" s="19"/>
    </row>
    <row r="9" spans="1:6" ht="36" customHeight="1" x14ac:dyDescent="0.2">
      <c r="A9" s="144" t="s">
        <v>117</v>
      </c>
      <c r="B9" s="145"/>
      <c r="C9" s="145"/>
      <c r="D9" s="145"/>
      <c r="E9" s="145"/>
      <c r="F9" s="19"/>
    </row>
    <row r="10" spans="1:6" ht="24.75" customHeight="1" x14ac:dyDescent="0.2">
      <c r="A10" s="141" t="s">
        <v>118</v>
      </c>
      <c r="B10" s="146"/>
      <c r="C10" s="141"/>
      <c r="D10" s="141"/>
      <c r="E10" s="141"/>
      <c r="F10" s="29"/>
    </row>
    <row r="11" spans="1:6" ht="28.5" customHeight="1" x14ac:dyDescent="0.2">
      <c r="A11" s="24" t="s">
        <v>119</v>
      </c>
      <c r="B11" s="24" t="s">
        <v>120</v>
      </c>
      <c r="C11" s="24" t="s">
        <v>121</v>
      </c>
      <c r="D11" s="24" t="s">
        <v>122</v>
      </c>
      <c r="E11" s="24" t="s">
        <v>123</v>
      </c>
      <c r="F11" s="30"/>
    </row>
    <row r="12" spans="1:6" s="2" customFormat="1" x14ac:dyDescent="0.2">
      <c r="A12" s="117"/>
      <c r="B12" s="118"/>
      <c r="C12" s="119"/>
      <c r="D12" s="119"/>
      <c r="E12" s="120"/>
      <c r="F12" s="1"/>
    </row>
    <row r="13" spans="1:6" s="2" customFormat="1" x14ac:dyDescent="0.2">
      <c r="A13" s="121"/>
      <c r="B13" s="118"/>
      <c r="C13" s="119"/>
      <c r="D13" s="119"/>
      <c r="E13" s="120"/>
      <c r="F13" s="1"/>
    </row>
    <row r="14" spans="1:6" s="2" customFormat="1" hidden="1" x14ac:dyDescent="0.2">
      <c r="A14" s="104"/>
      <c r="B14" s="105"/>
      <c r="C14" s="106"/>
      <c r="D14" s="106"/>
      <c r="E14" s="107"/>
      <c r="F14" s="1"/>
    </row>
    <row r="15" spans="1:6" ht="19.5" customHeight="1" x14ac:dyDescent="0.2">
      <c r="A15" s="71" t="s">
        <v>124</v>
      </c>
      <c r="B15" s="72">
        <f>SUM(B12:B14)</f>
        <v>0</v>
      </c>
      <c r="C15" s="128" t="str">
        <f>IF(SUBTOTAL(3,B12:B14)=SUBTOTAL(103,B12:B14),'Summary and sign-off'!$A$48,'Summary and sign-off'!$A$49)</f>
        <v>Check - there are no hidden rows with data</v>
      </c>
      <c r="D15" s="139" t="str">
        <f>IF('Summary and sign-off'!F55='Summary and sign-off'!F54,'Summary and sign-off'!A51,'Summary and sign-off'!A50)</f>
        <v>Check - each entry provides sufficient information</v>
      </c>
      <c r="E15" s="139"/>
      <c r="F15" s="17"/>
    </row>
    <row r="16" spans="1:6" ht="10.5" customHeight="1" x14ac:dyDescent="0.2">
      <c r="A16" s="17"/>
      <c r="B16" s="19"/>
      <c r="C16" s="17"/>
      <c r="D16" s="17"/>
      <c r="E16" s="17"/>
      <c r="F16" s="17"/>
    </row>
    <row r="17" spans="1:6" ht="24.75" customHeight="1" x14ac:dyDescent="0.2">
      <c r="A17" s="141" t="s">
        <v>125</v>
      </c>
      <c r="B17" s="141"/>
      <c r="C17" s="141"/>
      <c r="D17" s="141"/>
      <c r="E17" s="141"/>
      <c r="F17" s="29"/>
    </row>
    <row r="18" spans="1:6" ht="32.450000000000003" customHeight="1" x14ac:dyDescent="0.2">
      <c r="A18" s="24" t="s">
        <v>119</v>
      </c>
      <c r="B18" s="24" t="s">
        <v>63</v>
      </c>
      <c r="C18" s="24" t="s">
        <v>126</v>
      </c>
      <c r="D18" s="24" t="s">
        <v>122</v>
      </c>
      <c r="E18" s="24" t="s">
        <v>123</v>
      </c>
      <c r="F18" s="30"/>
    </row>
    <row r="19" spans="1:6" s="2" customFormat="1" x14ac:dyDescent="0.2">
      <c r="A19" s="117"/>
      <c r="B19" s="118">
        <v>33</v>
      </c>
      <c r="C19" s="119" t="s">
        <v>180</v>
      </c>
      <c r="D19" s="119" t="s">
        <v>192</v>
      </c>
      <c r="E19" s="120"/>
      <c r="F19" s="1"/>
    </row>
    <row r="20" spans="1:6" s="2" customFormat="1" x14ac:dyDescent="0.2">
      <c r="A20" s="117">
        <v>45225</v>
      </c>
      <c r="B20" s="118">
        <v>485.85</v>
      </c>
      <c r="C20" s="119" t="s">
        <v>187</v>
      </c>
      <c r="D20" s="119" t="s">
        <v>181</v>
      </c>
      <c r="E20" s="120" t="s">
        <v>186</v>
      </c>
      <c r="F20" s="1"/>
    </row>
    <row r="21" spans="1:6" s="2" customFormat="1" x14ac:dyDescent="0.2">
      <c r="A21" s="117"/>
      <c r="B21" s="118">
        <v>65.22</v>
      </c>
      <c r="C21" s="119" t="s">
        <v>187</v>
      </c>
      <c r="D21" s="119" t="s">
        <v>188</v>
      </c>
      <c r="E21" s="120" t="s">
        <v>189</v>
      </c>
      <c r="F21" s="1"/>
    </row>
    <row r="22" spans="1:6" s="2" customFormat="1" x14ac:dyDescent="0.2">
      <c r="A22" s="117"/>
      <c r="B22" s="118">
        <v>100.02</v>
      </c>
      <c r="C22" s="119" t="s">
        <v>187</v>
      </c>
      <c r="D22" s="119" t="s">
        <v>182</v>
      </c>
      <c r="E22" s="120" t="s">
        <v>183</v>
      </c>
      <c r="F22" s="1"/>
    </row>
    <row r="23" spans="1:6" s="2" customFormat="1" x14ac:dyDescent="0.2">
      <c r="A23" s="117"/>
      <c r="B23" s="118"/>
      <c r="C23" s="119"/>
      <c r="D23" s="119"/>
      <c r="E23" s="120"/>
      <c r="F23" s="1"/>
    </row>
    <row r="24" spans="1:6" s="2" customFormat="1" x14ac:dyDescent="0.2">
      <c r="A24" s="117">
        <v>45372</v>
      </c>
      <c r="B24" s="118">
        <v>573.55999999999995</v>
      </c>
      <c r="C24" s="119" t="s">
        <v>185</v>
      </c>
      <c r="D24" s="119" t="s">
        <v>181</v>
      </c>
      <c r="E24" s="120" t="s">
        <v>186</v>
      </c>
      <c r="F24" s="1"/>
    </row>
    <row r="25" spans="1:6" s="2" customFormat="1" ht="25.5" x14ac:dyDescent="0.2">
      <c r="A25" s="117"/>
      <c r="B25" s="118">
        <v>138.06</v>
      </c>
      <c r="C25" s="119" t="s">
        <v>194</v>
      </c>
      <c r="D25" s="119" t="s">
        <v>193</v>
      </c>
      <c r="E25" s="120" t="s">
        <v>186</v>
      </c>
      <c r="F25" s="1"/>
    </row>
    <row r="26" spans="1:6" s="2" customFormat="1" x14ac:dyDescent="0.2">
      <c r="A26" s="117"/>
      <c r="B26" s="118">
        <v>15.65</v>
      </c>
      <c r="C26" s="119" t="s">
        <v>185</v>
      </c>
      <c r="D26" s="119" t="s">
        <v>184</v>
      </c>
      <c r="E26" s="120" t="s">
        <v>183</v>
      </c>
      <c r="F26" s="1"/>
    </row>
    <row r="27" spans="1:6" s="2" customFormat="1" x14ac:dyDescent="0.2">
      <c r="A27" s="117"/>
      <c r="B27" s="118"/>
      <c r="C27" s="119"/>
      <c r="D27" s="119"/>
      <c r="E27" s="120"/>
      <c r="F27" s="1"/>
    </row>
    <row r="28" spans="1:6" s="2" customFormat="1" ht="25.5" x14ac:dyDescent="0.2">
      <c r="A28" s="117">
        <v>45371</v>
      </c>
      <c r="B28" s="118">
        <v>440.29</v>
      </c>
      <c r="C28" s="119" t="s">
        <v>196</v>
      </c>
      <c r="D28" s="119" t="s">
        <v>181</v>
      </c>
      <c r="E28" s="120" t="s">
        <v>186</v>
      </c>
      <c r="F28" s="1"/>
    </row>
    <row r="29" spans="1:6" s="2" customFormat="1" ht="25.5" x14ac:dyDescent="0.2">
      <c r="A29" s="117"/>
      <c r="B29" s="118">
        <v>185.35</v>
      </c>
      <c r="C29" s="119" t="s">
        <v>196</v>
      </c>
      <c r="D29" s="119" t="s">
        <v>193</v>
      </c>
      <c r="E29" s="120" t="s">
        <v>186</v>
      </c>
      <c r="F29" s="1"/>
    </row>
    <row r="30" spans="1:6" s="2" customFormat="1" ht="25.5" x14ac:dyDescent="0.2">
      <c r="A30" s="117">
        <v>45371</v>
      </c>
      <c r="B30" s="118">
        <v>186.96</v>
      </c>
      <c r="C30" s="119" t="s">
        <v>195</v>
      </c>
      <c r="D30" s="119" t="s">
        <v>191</v>
      </c>
      <c r="E30" s="120" t="s">
        <v>183</v>
      </c>
      <c r="F30" s="1"/>
    </row>
    <row r="31" spans="1:6" s="2" customFormat="1" x14ac:dyDescent="0.2">
      <c r="A31" s="117">
        <v>45372</v>
      </c>
      <c r="B31" s="118">
        <v>93.38</v>
      </c>
      <c r="C31" s="119" t="s">
        <v>190</v>
      </c>
      <c r="D31" s="119" t="s">
        <v>182</v>
      </c>
      <c r="E31" s="120" t="s">
        <v>183</v>
      </c>
      <c r="F31" s="1"/>
    </row>
    <row r="32" spans="1:6" s="2" customFormat="1" x14ac:dyDescent="0.2">
      <c r="A32" s="117"/>
      <c r="B32" s="118"/>
      <c r="C32" s="119"/>
      <c r="D32" s="119"/>
      <c r="E32" s="120"/>
      <c r="F32" s="1"/>
    </row>
    <row r="33" spans="1:6" s="2" customFormat="1" x14ac:dyDescent="0.2">
      <c r="A33" s="117"/>
      <c r="B33" s="118"/>
      <c r="C33" s="119"/>
      <c r="D33" s="119"/>
      <c r="E33" s="120"/>
      <c r="F33" s="1"/>
    </row>
    <row r="34" spans="1:6" s="2" customFormat="1" hidden="1" x14ac:dyDescent="0.2">
      <c r="A34" s="108"/>
      <c r="B34" s="109"/>
      <c r="C34" s="110"/>
      <c r="D34" s="110"/>
      <c r="E34" s="111"/>
      <c r="F34" s="1"/>
    </row>
    <row r="35" spans="1:6" ht="19.5" customHeight="1" x14ac:dyDescent="0.2">
      <c r="A35" s="71" t="s">
        <v>127</v>
      </c>
      <c r="B35" s="72">
        <f>SUM(B19:B34)</f>
        <v>2317.34</v>
      </c>
      <c r="C35" s="128" t="str">
        <f>IF(SUBTOTAL(3,B19:B34)=SUBTOTAL(103,B19:B34),'Summary and sign-off'!$A$48,'Summary and sign-off'!$A$49)</f>
        <v>Check - there are no hidden rows with data</v>
      </c>
      <c r="D35" s="139" t="str">
        <f>IF('Summary and sign-off'!F56='Summary and sign-off'!F54,'Summary and sign-off'!A51,'Summary and sign-off'!A50)</f>
        <v>Check - each entry provides sufficient information</v>
      </c>
      <c r="E35" s="139"/>
      <c r="F35" s="17"/>
    </row>
    <row r="36" spans="1:6" ht="10.5" customHeight="1" x14ac:dyDescent="0.2">
      <c r="A36" s="17"/>
      <c r="B36" s="19"/>
      <c r="C36" s="17"/>
      <c r="D36" s="17"/>
      <c r="E36" s="17"/>
      <c r="F36" s="17"/>
    </row>
    <row r="37" spans="1:6" ht="24.75" customHeight="1" x14ac:dyDescent="0.2">
      <c r="A37" s="141" t="s">
        <v>128</v>
      </c>
      <c r="B37" s="141"/>
      <c r="C37" s="141"/>
      <c r="D37" s="141"/>
      <c r="E37" s="141"/>
      <c r="F37" s="17"/>
    </row>
    <row r="38" spans="1:6" ht="27" customHeight="1" x14ac:dyDescent="0.2">
      <c r="A38" s="24" t="s">
        <v>119</v>
      </c>
      <c r="B38" s="24" t="s">
        <v>63</v>
      </c>
      <c r="C38" s="24" t="s">
        <v>129</v>
      </c>
      <c r="D38" s="24" t="s">
        <v>130</v>
      </c>
      <c r="E38" s="24" t="s">
        <v>123</v>
      </c>
      <c r="F38" s="28"/>
    </row>
    <row r="39" spans="1:6" s="2" customFormat="1" x14ac:dyDescent="0.2">
      <c r="A39" s="117"/>
      <c r="B39" s="118"/>
      <c r="C39" s="119"/>
      <c r="D39" s="119"/>
      <c r="E39" s="120"/>
      <c r="F39" s="1"/>
    </row>
    <row r="40" spans="1:6" s="2" customFormat="1" hidden="1" x14ac:dyDescent="0.2">
      <c r="A40" s="117"/>
      <c r="B40" s="118"/>
      <c r="C40" s="119"/>
      <c r="D40" s="119"/>
      <c r="E40" s="120"/>
      <c r="F40" s="1"/>
    </row>
    <row r="41" spans="1:6" s="2" customFormat="1" hidden="1" x14ac:dyDescent="0.2">
      <c r="A41" s="117"/>
      <c r="B41" s="118"/>
      <c r="C41" s="119"/>
      <c r="D41" s="119"/>
      <c r="E41" s="120"/>
      <c r="F41" s="1"/>
    </row>
    <row r="42" spans="1:6" s="2" customFormat="1" hidden="1" x14ac:dyDescent="0.2">
      <c r="A42" s="117"/>
      <c r="B42" s="118"/>
      <c r="C42" s="119"/>
      <c r="D42" s="119"/>
      <c r="E42" s="120"/>
      <c r="F42" s="1"/>
    </row>
    <row r="43" spans="1:6" s="2" customFormat="1" hidden="1" x14ac:dyDescent="0.2">
      <c r="A43" s="117"/>
      <c r="B43" s="118"/>
      <c r="C43" s="119"/>
      <c r="D43" s="119"/>
      <c r="E43" s="120"/>
      <c r="F43" s="1"/>
    </row>
    <row r="44" spans="1:6" s="2" customFormat="1" hidden="1" x14ac:dyDescent="0.2">
      <c r="A44" s="117"/>
      <c r="B44" s="118"/>
      <c r="C44" s="119"/>
      <c r="D44" s="119"/>
      <c r="E44" s="120"/>
      <c r="F44" s="1"/>
    </row>
    <row r="45" spans="1:6" s="2" customFormat="1" hidden="1" x14ac:dyDescent="0.2">
      <c r="A45" s="117"/>
      <c r="B45" s="118"/>
      <c r="C45" s="119"/>
      <c r="D45" s="119"/>
      <c r="E45" s="120"/>
      <c r="F45" s="1"/>
    </row>
    <row r="46" spans="1:6" s="2" customFormat="1" x14ac:dyDescent="0.2">
      <c r="A46" s="117"/>
      <c r="B46" s="118"/>
      <c r="C46" s="119"/>
      <c r="D46" s="119"/>
      <c r="E46" s="120"/>
      <c r="F46" s="1"/>
    </row>
    <row r="47" spans="1:6" s="2" customFormat="1" x14ac:dyDescent="0.2">
      <c r="A47" s="117"/>
      <c r="B47" s="118"/>
      <c r="C47" s="119"/>
      <c r="D47" s="119"/>
      <c r="E47" s="120"/>
      <c r="F47" s="1"/>
    </row>
    <row r="48" spans="1:6" s="2" customFormat="1" hidden="1" x14ac:dyDescent="0.2">
      <c r="A48" s="94"/>
      <c r="B48" s="95"/>
      <c r="C48" s="96"/>
      <c r="D48" s="96"/>
      <c r="E48" s="97"/>
      <c r="F48" s="1"/>
    </row>
    <row r="49" spans="1:6" ht="19.5" customHeight="1" x14ac:dyDescent="0.2">
      <c r="A49" s="71" t="s">
        <v>131</v>
      </c>
      <c r="B49" s="72">
        <f>SUM(B39:B48)</f>
        <v>0</v>
      </c>
      <c r="C49" s="128" t="str">
        <f>IF(SUBTOTAL(3,B39:B48)=SUBTOTAL(103,B39:B48),'Summary and sign-off'!$A$48,'Summary and sign-off'!$A$49)</f>
        <v>Check - there are no hidden rows with data</v>
      </c>
      <c r="D49" s="139" t="str">
        <f>IF('Summary and sign-off'!F57='Summary and sign-off'!F54,'Summary and sign-off'!A51,'Summary and sign-off'!A50)</f>
        <v>Check - each entry provides sufficient information</v>
      </c>
      <c r="E49" s="139"/>
      <c r="F49" s="17"/>
    </row>
    <row r="50" spans="1:6" ht="10.5" customHeight="1" x14ac:dyDescent="0.2">
      <c r="A50" s="17"/>
      <c r="B50" s="57"/>
      <c r="C50" s="19"/>
      <c r="D50" s="17"/>
      <c r="E50" s="17"/>
      <c r="F50" s="17"/>
    </row>
    <row r="51" spans="1:6" ht="34.5" customHeight="1" x14ac:dyDescent="0.2">
      <c r="A51" s="31" t="s">
        <v>132</v>
      </c>
      <c r="B51" s="58">
        <f>B15+B35+B49</f>
        <v>2317.34</v>
      </c>
      <c r="C51" s="32"/>
      <c r="D51" s="32"/>
      <c r="E51" s="32"/>
      <c r="F51" s="17"/>
    </row>
    <row r="52" spans="1:6" x14ac:dyDescent="0.2">
      <c r="A52" s="17"/>
      <c r="B52" s="19"/>
      <c r="C52" s="17"/>
      <c r="D52" s="17"/>
      <c r="E52" s="17"/>
      <c r="F52" s="17"/>
    </row>
    <row r="53" spans="1:6" x14ac:dyDescent="0.2">
      <c r="A53" s="18" t="s">
        <v>74</v>
      </c>
      <c r="B53" s="19"/>
      <c r="C53" s="17"/>
      <c r="D53" s="17"/>
      <c r="E53" s="17"/>
      <c r="F53" s="17"/>
    </row>
    <row r="54" spans="1:6" ht="12.6" customHeight="1" x14ac:dyDescent="0.2">
      <c r="A54" s="20" t="s">
        <v>133</v>
      </c>
      <c r="F54" s="17"/>
    </row>
    <row r="55" spans="1:6" ht="12.95" customHeight="1" x14ac:dyDescent="0.2">
      <c r="A55" s="20" t="s">
        <v>134</v>
      </c>
      <c r="B55" s="17"/>
      <c r="D55" s="17"/>
      <c r="F55" s="17"/>
    </row>
    <row r="56" spans="1:6" x14ac:dyDescent="0.2">
      <c r="A56" s="20" t="s">
        <v>135</v>
      </c>
      <c r="F56" s="17"/>
    </row>
    <row r="57" spans="1:6" x14ac:dyDescent="0.2">
      <c r="A57" s="20" t="s">
        <v>80</v>
      </c>
      <c r="B57" s="19"/>
      <c r="C57" s="17"/>
      <c r="D57" s="17"/>
      <c r="E57" s="17"/>
      <c r="F57" s="17"/>
    </row>
    <row r="58" spans="1:6" ht="12.95" customHeight="1" x14ac:dyDescent="0.2">
      <c r="A58" s="20" t="s">
        <v>136</v>
      </c>
      <c r="B58" s="17"/>
      <c r="D58" s="17"/>
      <c r="F58" s="17"/>
    </row>
    <row r="59" spans="1:6" x14ac:dyDescent="0.2">
      <c r="A59" s="20" t="s">
        <v>137</v>
      </c>
      <c r="F59" s="17"/>
    </row>
    <row r="60" spans="1:6" x14ac:dyDescent="0.2">
      <c r="A60" s="20" t="s">
        <v>138</v>
      </c>
      <c r="B60" s="20"/>
      <c r="C60" s="20"/>
      <c r="D60" s="20"/>
      <c r="F60" s="17"/>
    </row>
    <row r="61" spans="1:6" x14ac:dyDescent="0.2">
      <c r="A61" s="26"/>
      <c r="B61" s="17"/>
      <c r="C61" s="17"/>
      <c r="D61" s="17"/>
      <c r="E61" s="17"/>
      <c r="F61" s="17"/>
    </row>
    <row r="62" spans="1:6" hidden="1" x14ac:dyDescent="0.2">
      <c r="A62" s="26"/>
      <c r="B62" s="17"/>
      <c r="C62" s="17"/>
      <c r="D62" s="17"/>
      <c r="E62" s="17"/>
      <c r="F62" s="17"/>
    </row>
    <row r="64" spans="1:6" x14ac:dyDescent="0.2"/>
    <row r="65" spans="1:6" x14ac:dyDescent="0.2"/>
    <row r="66" spans="1:6" x14ac:dyDescent="0.2"/>
    <row r="67" spans="1:6" ht="12.75" hidden="1" customHeight="1" x14ac:dyDescent="0.2"/>
    <row r="68" spans="1:6" x14ac:dyDescent="0.2"/>
    <row r="69" spans="1:6" x14ac:dyDescent="0.2"/>
    <row r="70" spans="1:6" hidden="1" x14ac:dyDescent="0.2">
      <c r="A70" s="26"/>
      <c r="B70" s="17"/>
      <c r="C70" s="17"/>
      <c r="D70" s="17"/>
      <c r="E70" s="17"/>
      <c r="F70" s="17"/>
    </row>
    <row r="71" spans="1:6" hidden="1" x14ac:dyDescent="0.2">
      <c r="A71" s="26"/>
      <c r="B71" s="17"/>
      <c r="C71" s="17"/>
      <c r="D71" s="17"/>
      <c r="E71" s="17"/>
      <c r="F71" s="17"/>
    </row>
    <row r="72" spans="1:6" hidden="1" x14ac:dyDescent="0.2">
      <c r="A72" s="26"/>
      <c r="B72" s="17"/>
      <c r="C72" s="17"/>
      <c r="D72" s="17"/>
      <c r="E72" s="17"/>
      <c r="F72" s="17"/>
    </row>
    <row r="73" spans="1:6" hidden="1" x14ac:dyDescent="0.2">
      <c r="A73" s="26"/>
      <c r="B73" s="17"/>
      <c r="C73" s="17"/>
      <c r="D73" s="17"/>
      <c r="E73" s="17"/>
      <c r="F73" s="17"/>
    </row>
    <row r="74" spans="1:6" hidden="1" x14ac:dyDescent="0.2">
      <c r="A74" s="26"/>
      <c r="B74" s="17"/>
      <c r="C74" s="17"/>
      <c r="D74" s="17"/>
      <c r="E74" s="17"/>
      <c r="F74" s="17"/>
    </row>
    <row r="78" spans="1:6" x14ac:dyDescent="0.2"/>
    <row r="80" spans="1:6" x14ac:dyDescent="0.2"/>
    <row r="81" x14ac:dyDescent="0.2"/>
    <row r="82" x14ac:dyDescent="0.2"/>
  </sheetData>
  <sheetProtection sheet="1" formatCells="0" formatRows="0" insertColumns="0" insertRows="0" deleteRows="0"/>
  <mergeCells count="15">
    <mergeCell ref="B7:E7"/>
    <mergeCell ref="B5:E5"/>
    <mergeCell ref="D49:E49"/>
    <mergeCell ref="A1:E1"/>
    <mergeCell ref="A17:E17"/>
    <mergeCell ref="A37:E37"/>
    <mergeCell ref="B2:E2"/>
    <mergeCell ref="B3:E3"/>
    <mergeCell ref="B4:E4"/>
    <mergeCell ref="A8:E8"/>
    <mergeCell ref="A9:E9"/>
    <mergeCell ref="B6:E6"/>
    <mergeCell ref="D15:E15"/>
    <mergeCell ref="D35:E35"/>
    <mergeCell ref="A10:E10"/>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33:A34 A12 A14 A39 A48 A19:A23" xr:uid="{00000000-0002-0000-0200-000000000000}">
      <formula1>$B$4</formula1>
      <formula2>$B$5</formula2>
    </dataValidation>
    <dataValidation allowBlank="1" showInputMessage="1" showErrorMessage="1" prompt="Insert additional rows as needed:_x000a_- 'right click' on a row number (left of screen)_x000a_- select 'Insert' (this will insert a row above it)" sqref="A38 A18 A11" xr:uid="{00000000-0002-0000-02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26 A13 A24 A25 A27:A29 A30 A31 A32 A40 A41 A42 A43 A44 A45 A46 A47" xr:uid="{67A21C94-90C0-4AFE-B6AC-F64AD77E4F2B}">
      <formula1>$B$4</formula1>
      <formula2>$B$5</formula2>
    </dataValidation>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3000000}">
          <x14:formula1>
            <xm:f>'Summary and sign-off'!$A$29:$A$30</xm:f>
          </x14:formula1>
          <xm:sqref>B7:E7</xm:sqref>
        </x14:dataValidation>
        <x14:dataValidation type="decimal" operator="greaterThan" allowBlank="1" showInputMessage="1" showErrorMessage="1" error="This cell must contain a dollar figure" xr:uid="{00000000-0002-0000-0200-000004000000}">
          <x14:formula1>
            <xm:f>'Summary and sign-off'!$A$47</xm:f>
          </x14:formula1>
          <xm:sqref>B39:B48 B12:B14 B19:B34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J33"/>
  <sheetViews>
    <sheetView zoomScaleNormal="100" workbookViewId="0">
      <selection activeCell="B7" sqref="B7:E7"/>
    </sheetView>
  </sheetViews>
  <sheetFormatPr defaultColWidth="0" defaultRowHeight="12.75" zeroHeight="1" x14ac:dyDescent="0.2"/>
  <cols>
    <col min="1" max="1" width="35.7109375" customWidth="1"/>
    <col min="2" max="2" width="14.28515625" customWidth="1"/>
    <col min="3" max="3" width="71.42578125" customWidth="1"/>
    <col min="4" max="4" width="50" customWidth="1"/>
    <col min="5" max="5" width="21.42578125" customWidth="1"/>
    <col min="6" max="6" width="39.28515625" customWidth="1"/>
    <col min="7" max="10" width="9.140625" hidden="1" customWidth="1"/>
    <col min="11" max="13" width="0" hidden="1" customWidth="1"/>
  </cols>
  <sheetData>
    <row r="1" spans="1:6" ht="26.25" customHeight="1" x14ac:dyDescent="0.2">
      <c r="A1" s="140" t="s">
        <v>110</v>
      </c>
      <c r="B1" s="140"/>
      <c r="C1" s="140"/>
      <c r="D1" s="140"/>
      <c r="E1" s="140"/>
    </row>
    <row r="2" spans="1:6" ht="21" customHeight="1" x14ac:dyDescent="0.2">
      <c r="A2" s="3" t="s">
        <v>111</v>
      </c>
      <c r="B2" s="138" t="str">
        <f>'Summary and sign-off'!B2:F2</f>
        <v>Crown Law</v>
      </c>
      <c r="C2" s="138"/>
      <c r="D2" s="138"/>
      <c r="E2" s="138"/>
    </row>
    <row r="3" spans="1:6" ht="31.5" x14ac:dyDescent="0.2">
      <c r="A3" s="3" t="s">
        <v>112</v>
      </c>
      <c r="B3" s="138" t="str">
        <f>'Summary and sign-off'!B3:F3</f>
        <v>Una Jagose KC</v>
      </c>
      <c r="C3" s="138"/>
      <c r="D3" s="138"/>
      <c r="E3" s="138"/>
    </row>
    <row r="4" spans="1:6" ht="21" customHeight="1" x14ac:dyDescent="0.2">
      <c r="A4" s="3" t="s">
        <v>113</v>
      </c>
      <c r="B4" s="138">
        <f>'Summary and sign-off'!B4:F4</f>
        <v>45108</v>
      </c>
      <c r="C4" s="138"/>
      <c r="D4" s="138"/>
      <c r="E4" s="138"/>
    </row>
    <row r="5" spans="1:6" ht="21" customHeight="1" x14ac:dyDescent="0.2">
      <c r="A5" s="3" t="s">
        <v>114</v>
      </c>
      <c r="B5" s="138">
        <f>'Summary and sign-off'!B5:F5</f>
        <v>45473</v>
      </c>
      <c r="C5" s="138"/>
      <c r="D5" s="138"/>
      <c r="E5" s="138"/>
    </row>
    <row r="6" spans="1:6" ht="21" customHeight="1" x14ac:dyDescent="0.2">
      <c r="A6" s="3" t="s">
        <v>115</v>
      </c>
      <c r="B6" s="133" t="s">
        <v>82</v>
      </c>
      <c r="C6" s="133"/>
      <c r="D6" s="133"/>
      <c r="E6" s="133"/>
    </row>
    <row r="7" spans="1:6" ht="21" customHeight="1" x14ac:dyDescent="0.2">
      <c r="A7" s="3" t="s">
        <v>56</v>
      </c>
      <c r="B7" s="133" t="s">
        <v>84</v>
      </c>
      <c r="C7" s="133"/>
      <c r="D7" s="133"/>
      <c r="E7" s="133"/>
    </row>
    <row r="8" spans="1:6" ht="35.25" customHeight="1" x14ac:dyDescent="0.25">
      <c r="A8" s="149" t="s">
        <v>139</v>
      </c>
      <c r="B8" s="149"/>
      <c r="C8" s="150"/>
      <c r="D8" s="150"/>
      <c r="E8" s="150"/>
      <c r="F8" s="27"/>
    </row>
    <row r="9" spans="1:6" ht="35.25" customHeight="1" x14ac:dyDescent="0.25">
      <c r="A9" s="147" t="s">
        <v>140</v>
      </c>
      <c r="B9" s="148"/>
      <c r="C9" s="148"/>
      <c r="D9" s="148"/>
      <c r="E9" s="148"/>
      <c r="F9" s="27"/>
    </row>
    <row r="10" spans="1:6" ht="27" customHeight="1" x14ac:dyDescent="0.2">
      <c r="A10" s="24" t="s">
        <v>141</v>
      </c>
      <c r="B10" s="24" t="s">
        <v>63</v>
      </c>
      <c r="C10" s="24" t="s">
        <v>142</v>
      </c>
      <c r="D10" s="24" t="s">
        <v>143</v>
      </c>
      <c r="E10" s="24" t="s">
        <v>123</v>
      </c>
      <c r="F10" s="20"/>
    </row>
    <row r="11" spans="1:6" s="2" customFormat="1" x14ac:dyDescent="0.2">
      <c r="A11" s="121"/>
      <c r="B11" s="118"/>
      <c r="C11" s="122"/>
      <c r="D11" s="122"/>
      <c r="E11" s="123"/>
    </row>
    <row r="12" spans="1:6" s="2" customFormat="1" x14ac:dyDescent="0.2">
      <c r="A12" s="117"/>
      <c r="B12" s="118"/>
      <c r="C12" s="122"/>
      <c r="D12" s="122"/>
      <c r="E12" s="123"/>
    </row>
    <row r="13" spans="1:6" s="2" customFormat="1" x14ac:dyDescent="0.2">
      <c r="A13" s="117"/>
      <c r="B13" s="118"/>
      <c r="C13" s="122"/>
      <c r="D13" s="122"/>
      <c r="E13" s="123"/>
    </row>
    <row r="14" spans="1:6" s="2" customFormat="1" x14ac:dyDescent="0.2">
      <c r="A14" s="121"/>
      <c r="B14" s="118"/>
      <c r="C14" s="122"/>
      <c r="D14" s="122"/>
      <c r="E14" s="123"/>
    </row>
    <row r="15" spans="1:6" s="2" customFormat="1" ht="11.25" hidden="1" customHeight="1" x14ac:dyDescent="0.2">
      <c r="A15" s="98"/>
      <c r="B15" s="95"/>
      <c r="C15" s="99"/>
      <c r="D15" s="99"/>
      <c r="E15" s="100"/>
    </row>
    <row r="16" spans="1:6" ht="34.5" customHeight="1" x14ac:dyDescent="0.2">
      <c r="A16" s="53" t="s">
        <v>144</v>
      </c>
      <c r="B16" s="62">
        <f>SUM(B11:B15)</f>
        <v>0</v>
      </c>
      <c r="C16" s="70" t="str">
        <f>IF(SUBTOTAL(3,B11:B15)=SUBTOTAL(103,B11:B15),'Summary and sign-off'!$A$48,'Summary and sign-off'!$A$49)</f>
        <v>Check - there are no hidden rows with data</v>
      </c>
      <c r="D16" s="139" t="str">
        <f>IF('Summary and sign-off'!F58='Summary and sign-off'!F54,'Summary and sign-off'!A51,'Summary and sign-off'!A50)</f>
        <v>Check - each entry provides sufficient information</v>
      </c>
      <c r="E16" s="139"/>
      <c r="F16" s="2"/>
    </row>
    <row r="17" spans="1:6" x14ac:dyDescent="0.2">
      <c r="A17" s="18"/>
      <c r="B17" s="17"/>
      <c r="C17" s="17"/>
      <c r="D17" s="17"/>
      <c r="E17" s="17"/>
    </row>
    <row r="18" spans="1:6" x14ac:dyDescent="0.2">
      <c r="A18" s="18" t="s">
        <v>74</v>
      </c>
      <c r="B18" s="19"/>
      <c r="C18" s="17"/>
      <c r="D18" s="17"/>
      <c r="E18" s="17"/>
    </row>
    <row r="19" spans="1:6" ht="12.75" customHeight="1" x14ac:dyDescent="0.2">
      <c r="A19" s="20" t="s">
        <v>145</v>
      </c>
      <c r="B19" s="20"/>
      <c r="C19" s="20"/>
      <c r="D19" s="20"/>
      <c r="E19" s="20"/>
    </row>
    <row r="20" spans="1:6" x14ac:dyDescent="0.2">
      <c r="A20" s="20" t="s">
        <v>146</v>
      </c>
      <c r="B20" s="20"/>
      <c r="C20" s="28"/>
      <c r="D20" s="28"/>
      <c r="E20" s="28"/>
    </row>
    <row r="21" spans="1:6" x14ac:dyDescent="0.2">
      <c r="A21" s="20" t="s">
        <v>80</v>
      </c>
      <c r="B21" s="19"/>
      <c r="C21" s="17"/>
      <c r="D21" s="17"/>
      <c r="E21" s="17"/>
      <c r="F21" s="17"/>
    </row>
    <row r="22" spans="1:6" x14ac:dyDescent="0.2">
      <c r="A22" s="20" t="s">
        <v>147</v>
      </c>
      <c r="B22" s="20"/>
      <c r="C22" s="28"/>
      <c r="D22" s="28"/>
      <c r="E22" s="28"/>
    </row>
    <row r="23" spans="1:6" ht="12.75" customHeight="1" x14ac:dyDescent="0.2">
      <c r="A23" s="20" t="s">
        <v>148</v>
      </c>
      <c r="B23" s="20"/>
      <c r="C23" s="22"/>
      <c r="D23" s="22"/>
      <c r="E23" s="22"/>
    </row>
    <row r="24" spans="1:6" x14ac:dyDescent="0.2">
      <c r="A24" s="17"/>
      <c r="B24" s="17"/>
      <c r="C24" s="17"/>
      <c r="D24" s="17"/>
      <c r="E24" s="17"/>
    </row>
    <row r="25" spans="1:6" x14ac:dyDescent="0.2"/>
    <row r="26" spans="1:6" x14ac:dyDescent="0.2"/>
    <row r="27" spans="1:6" x14ac:dyDescent="0.2"/>
    <row r="28" spans="1:6" x14ac:dyDescent="0.2"/>
    <row r="29" spans="1:6" x14ac:dyDescent="0.2"/>
    <row r="30" spans="1:6" x14ac:dyDescent="0.2"/>
    <row r="31" spans="1:6" x14ac:dyDescent="0.2"/>
    <row r="32" spans="1:6" x14ac:dyDescent="0.2"/>
    <row r="33" x14ac:dyDescent="0.2"/>
  </sheetData>
  <sheetProtection sheet="1" formatCells="0" insertRows="0" deleteRows="0"/>
  <mergeCells count="10">
    <mergeCell ref="D16:E16"/>
    <mergeCell ref="B6:E6"/>
    <mergeCell ref="B5:E5"/>
    <mergeCell ref="A1:E1"/>
    <mergeCell ref="A9:E9"/>
    <mergeCell ref="B2:E2"/>
    <mergeCell ref="B3:E3"/>
    <mergeCell ref="B4:E4"/>
    <mergeCell ref="A8:E8"/>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15" xr:uid="{00000000-0002-0000-03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3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xr:uid="{9A7E9F63-43B8-46EF-8656-0D5E1A7A706A}">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3000000}">
          <x14:formula1>
            <xm:f>'Summary and sign-off'!$A$29:$A$30</xm:f>
          </x14:formula1>
          <xm:sqref>B7:E7</xm:sqref>
        </x14:dataValidation>
        <x14:dataValidation type="decimal" operator="greaterThan" allowBlank="1" showInputMessage="1" showErrorMessage="1" error="This cell must contain a dollar figure" xr:uid="{00000000-0002-0000-0300-000004000000}">
          <x14:formula1>
            <xm:f>'Summary and sign-off'!$A$47</xm:f>
          </x14:formula1>
          <xm:sqref>B11:B15</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M39"/>
  <sheetViews>
    <sheetView zoomScaleNormal="100" workbookViewId="0">
      <selection activeCell="C12" sqref="C12"/>
    </sheetView>
  </sheetViews>
  <sheetFormatPr defaultColWidth="0" defaultRowHeight="12.75" zeroHeight="1" x14ac:dyDescent="0.2"/>
  <cols>
    <col min="1" max="1" width="35.7109375" customWidth="1"/>
    <col min="2" max="2" width="14.28515625" customWidth="1"/>
    <col min="3" max="3" width="71.42578125" customWidth="1"/>
    <col min="4" max="4" width="50" customWidth="1"/>
    <col min="5" max="5" width="21.42578125" customWidth="1"/>
    <col min="6" max="6" width="36.85546875" customWidth="1"/>
    <col min="7" max="10" width="9.140625" hidden="1" customWidth="1"/>
    <col min="11" max="13" width="0" hidden="1" customWidth="1"/>
    <col min="14" max="16384" width="9.140625" hidden="1"/>
  </cols>
  <sheetData>
    <row r="1" spans="1:6" ht="26.25" customHeight="1" x14ac:dyDescent="0.2">
      <c r="A1" s="140" t="s">
        <v>110</v>
      </c>
      <c r="B1" s="140"/>
      <c r="C1" s="140"/>
      <c r="D1" s="140"/>
      <c r="E1" s="140"/>
    </row>
    <row r="2" spans="1:6" ht="21" customHeight="1" x14ac:dyDescent="0.2">
      <c r="A2" s="3" t="s">
        <v>111</v>
      </c>
      <c r="B2" s="138" t="str">
        <f>'Summary and sign-off'!B2:F2</f>
        <v>Crown Law</v>
      </c>
      <c r="C2" s="138"/>
      <c r="D2" s="138"/>
      <c r="E2" s="138"/>
    </row>
    <row r="3" spans="1:6" ht="31.5" x14ac:dyDescent="0.2">
      <c r="A3" s="3" t="s">
        <v>149</v>
      </c>
      <c r="B3" s="138" t="str">
        <f>'Summary and sign-off'!B3:F3</f>
        <v>Una Jagose KC</v>
      </c>
      <c r="C3" s="138"/>
      <c r="D3" s="138"/>
      <c r="E3" s="138"/>
    </row>
    <row r="4" spans="1:6" ht="21" customHeight="1" x14ac:dyDescent="0.2">
      <c r="A4" s="3" t="s">
        <v>113</v>
      </c>
      <c r="B4" s="138">
        <f>'Summary and sign-off'!B4:F4</f>
        <v>45108</v>
      </c>
      <c r="C4" s="138"/>
      <c r="D4" s="138"/>
      <c r="E4" s="138"/>
    </row>
    <row r="5" spans="1:6" ht="21" customHeight="1" x14ac:dyDescent="0.2">
      <c r="A5" s="3" t="s">
        <v>114</v>
      </c>
      <c r="B5" s="138">
        <f>'Summary and sign-off'!B5:F5</f>
        <v>45473</v>
      </c>
      <c r="C5" s="138"/>
      <c r="D5" s="138"/>
      <c r="E5" s="138"/>
    </row>
    <row r="6" spans="1:6" ht="21" customHeight="1" x14ac:dyDescent="0.2">
      <c r="A6" s="3" t="s">
        <v>115</v>
      </c>
      <c r="B6" s="133" t="s">
        <v>82</v>
      </c>
      <c r="C6" s="133"/>
      <c r="D6" s="133"/>
      <c r="E6" s="133"/>
      <c r="F6" s="23"/>
    </row>
    <row r="7" spans="1:6" ht="21" customHeight="1" x14ac:dyDescent="0.2">
      <c r="A7" s="3" t="s">
        <v>56</v>
      </c>
      <c r="B7" s="133" t="s">
        <v>84</v>
      </c>
      <c r="C7" s="133"/>
      <c r="D7" s="133"/>
      <c r="E7" s="133"/>
      <c r="F7" s="23"/>
    </row>
    <row r="8" spans="1:6" ht="35.25" customHeight="1" x14ac:dyDescent="0.2">
      <c r="A8" s="143" t="s">
        <v>150</v>
      </c>
      <c r="B8" s="143"/>
      <c r="C8" s="150"/>
      <c r="D8" s="150"/>
      <c r="E8" s="150"/>
    </row>
    <row r="9" spans="1:6" ht="35.25" customHeight="1" x14ac:dyDescent="0.2">
      <c r="A9" s="151" t="s">
        <v>151</v>
      </c>
      <c r="B9" s="152"/>
      <c r="C9" s="152"/>
      <c r="D9" s="152"/>
      <c r="E9" s="152"/>
    </row>
    <row r="10" spans="1:6" ht="27" customHeight="1" x14ac:dyDescent="0.2">
      <c r="A10" s="24" t="s">
        <v>119</v>
      </c>
      <c r="B10" s="24" t="s">
        <v>63</v>
      </c>
      <c r="C10" s="24" t="s">
        <v>152</v>
      </c>
      <c r="D10" s="24" t="s">
        <v>153</v>
      </c>
      <c r="E10" s="24" t="s">
        <v>123</v>
      </c>
      <c r="F10" s="20"/>
    </row>
    <row r="11" spans="1:6" s="2" customFormat="1" hidden="1" x14ac:dyDescent="0.2">
      <c r="A11" s="98"/>
      <c r="B11" s="95"/>
      <c r="C11" s="99"/>
      <c r="D11" s="99"/>
      <c r="E11" s="100"/>
    </row>
    <row r="12" spans="1:6" s="2" customFormat="1" x14ac:dyDescent="0.2">
      <c r="A12" s="117">
        <v>45473</v>
      </c>
      <c r="B12" s="118">
        <v>1549</v>
      </c>
      <c r="C12" s="122" t="s">
        <v>173</v>
      </c>
      <c r="D12" s="122" t="s">
        <v>174</v>
      </c>
      <c r="E12" s="123"/>
    </row>
    <row r="13" spans="1:6" s="2" customFormat="1" x14ac:dyDescent="0.2">
      <c r="A13" s="117">
        <v>45473</v>
      </c>
      <c r="B13" s="118">
        <v>152.16999999999999</v>
      </c>
      <c r="C13" s="122" t="s">
        <v>176</v>
      </c>
      <c r="D13" s="122" t="s">
        <v>175</v>
      </c>
      <c r="E13" s="123"/>
    </row>
    <row r="14" spans="1:6" s="2" customFormat="1" x14ac:dyDescent="0.2">
      <c r="A14" s="117">
        <v>45473</v>
      </c>
      <c r="B14" s="118">
        <v>189.26</v>
      </c>
      <c r="C14" s="122" t="s">
        <v>177</v>
      </c>
      <c r="D14" s="122" t="s">
        <v>178</v>
      </c>
      <c r="E14" s="123"/>
    </row>
    <row r="15" spans="1:6" s="2" customFormat="1" x14ac:dyDescent="0.2">
      <c r="A15" s="117">
        <v>45374</v>
      </c>
      <c r="B15" s="118">
        <v>199.13</v>
      </c>
      <c r="C15" s="122" t="s">
        <v>179</v>
      </c>
      <c r="D15" s="122" t="s">
        <v>175</v>
      </c>
      <c r="E15" s="123"/>
    </row>
    <row r="16" spans="1:6" s="2" customFormat="1" x14ac:dyDescent="0.2">
      <c r="A16" s="121"/>
      <c r="B16" s="118"/>
      <c r="C16" s="122"/>
      <c r="D16" s="122"/>
      <c r="E16" s="123"/>
    </row>
    <row r="17" spans="1:6" s="2" customFormat="1" hidden="1" x14ac:dyDescent="0.2">
      <c r="A17" s="98"/>
      <c r="B17" s="95"/>
      <c r="C17" s="99"/>
      <c r="D17" s="99"/>
      <c r="E17" s="100"/>
    </row>
    <row r="18" spans="1:6" ht="34.5" customHeight="1" x14ac:dyDescent="0.2">
      <c r="A18" s="53" t="s">
        <v>154</v>
      </c>
      <c r="B18" s="62">
        <f>SUM(B11:B17)</f>
        <v>2089.56</v>
      </c>
      <c r="C18" s="70" t="str">
        <f>IF(SUBTOTAL(3,B11:B17)=SUBTOTAL(103,B11:B17),'Summary and sign-off'!$A$48,'Summary and sign-off'!$A$49)</f>
        <v>Check - there are no hidden rows with data</v>
      </c>
      <c r="D18" s="139" t="str">
        <f>IF('Summary and sign-off'!F59='Summary and sign-off'!F54,'Summary and sign-off'!A51,'Summary and sign-off'!A50)</f>
        <v>Check - each entry provides sufficient information</v>
      </c>
      <c r="E18" s="139"/>
    </row>
    <row r="19" spans="1:6" ht="14.1" customHeight="1" x14ac:dyDescent="0.2">
      <c r="B19" s="17"/>
      <c r="C19" s="17"/>
      <c r="D19" s="17"/>
      <c r="E19" s="17"/>
    </row>
    <row r="20" spans="1:6" x14ac:dyDescent="0.2">
      <c r="A20" s="18" t="s">
        <v>155</v>
      </c>
      <c r="B20" s="17"/>
      <c r="C20" s="17"/>
      <c r="D20" s="17"/>
      <c r="E20" s="17"/>
    </row>
    <row r="21" spans="1:6" ht="12.6" customHeight="1" x14ac:dyDescent="0.2">
      <c r="A21" s="20" t="s">
        <v>133</v>
      </c>
      <c r="B21" s="17"/>
      <c r="C21" s="17"/>
      <c r="D21" s="17"/>
      <c r="E21" s="17"/>
    </row>
    <row r="22" spans="1:6" x14ac:dyDescent="0.2">
      <c r="A22" s="20" t="s">
        <v>80</v>
      </c>
      <c r="B22" s="19"/>
      <c r="C22" s="17"/>
      <c r="D22" s="17"/>
      <c r="E22" s="17"/>
      <c r="F22" s="17"/>
    </row>
    <row r="23" spans="1:6" x14ac:dyDescent="0.2">
      <c r="A23" s="20" t="s">
        <v>147</v>
      </c>
      <c r="C23" s="17"/>
      <c r="D23" s="17"/>
      <c r="E23" s="17"/>
      <c r="F23" s="17"/>
    </row>
    <row r="24" spans="1:6" ht="12.75" customHeight="1" x14ac:dyDescent="0.2">
      <c r="A24" s="20" t="s">
        <v>148</v>
      </c>
      <c r="B24" s="25"/>
      <c r="C24" s="22"/>
      <c r="D24" s="22"/>
      <c r="E24" s="22"/>
      <c r="F24" s="22"/>
    </row>
    <row r="25" spans="1:6" x14ac:dyDescent="0.2">
      <c r="B25" s="26"/>
      <c r="C25" s="17"/>
      <c r="D25" s="17"/>
      <c r="E25" s="17"/>
    </row>
    <row r="26" spans="1:6" hidden="1" x14ac:dyDescent="0.2">
      <c r="A26" s="17"/>
      <c r="B26" s="17"/>
      <c r="C26" s="17"/>
      <c r="D26" s="17"/>
    </row>
    <row r="27" spans="1:6" ht="12.75" hidden="1" customHeight="1" x14ac:dyDescent="0.2"/>
    <row r="28" spans="1:6" hidden="1" x14ac:dyDescent="0.2">
      <c r="A28" s="17"/>
      <c r="B28" s="17"/>
      <c r="C28" s="17"/>
      <c r="D28" s="17"/>
      <c r="E28" s="17"/>
    </row>
    <row r="29" spans="1:6" hidden="1" x14ac:dyDescent="0.2">
      <c r="A29" s="17"/>
      <c r="B29" s="17"/>
      <c r="C29" s="17"/>
      <c r="D29" s="17"/>
      <c r="E29" s="17"/>
    </row>
    <row r="30" spans="1:6" hidden="1" x14ac:dyDescent="0.2">
      <c r="A30" s="17"/>
      <c r="B30" s="17"/>
      <c r="C30" s="17"/>
      <c r="D30" s="17"/>
      <c r="E30" s="17"/>
    </row>
    <row r="31" spans="1:6" hidden="1" x14ac:dyDescent="0.2">
      <c r="A31" s="17"/>
      <c r="B31" s="17"/>
      <c r="C31" s="17"/>
      <c r="D31" s="17"/>
      <c r="E31" s="17"/>
    </row>
    <row r="32" spans="1:6" hidden="1" x14ac:dyDescent="0.2">
      <c r="A32" s="17"/>
      <c r="B32" s="17"/>
      <c r="C32" s="17"/>
      <c r="D32" s="17"/>
      <c r="E32" s="17"/>
    </row>
    <row r="33" x14ac:dyDescent="0.2"/>
    <row r="34" x14ac:dyDescent="0.2"/>
    <row r="35" x14ac:dyDescent="0.2"/>
    <row r="36" x14ac:dyDescent="0.2"/>
    <row r="37" x14ac:dyDescent="0.2"/>
    <row r="38" x14ac:dyDescent="0.2"/>
    <row r="39" x14ac:dyDescent="0.2"/>
  </sheetData>
  <sheetProtection sheet="1" formatCells="0" insertRows="0" deleteRows="0"/>
  <mergeCells count="10">
    <mergeCell ref="D18:E18"/>
    <mergeCell ref="B6:E6"/>
    <mergeCell ref="B5:E5"/>
    <mergeCell ref="B7:E7"/>
    <mergeCell ref="A1:E1"/>
    <mergeCell ref="B2:E2"/>
    <mergeCell ref="B3:E3"/>
    <mergeCell ref="B4:E4"/>
    <mergeCell ref="A9:E9"/>
    <mergeCell ref="A8:E8"/>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17" xr:uid="{00000000-0002-0000-04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4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xr:uid="{687D4BD6-8F5F-4681-B352-360D3908846F}">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3000000}">
          <x14:formula1>
            <xm:f>'Summary and sign-off'!$A$29:$A$30</xm:f>
          </x14:formula1>
          <xm:sqref>B7:E7</xm:sqref>
        </x14:dataValidation>
        <x14:dataValidation type="decimal" operator="greaterThan" allowBlank="1" showInputMessage="1" showErrorMessage="1" error="This cell must contain a dollar figure" xr:uid="{00000000-0002-0000-0400-000004000000}">
          <x14:formula1>
            <xm:f>'Summary and sign-off'!$A$47</xm:f>
          </x14:formula1>
          <xm:sqref>B11:B17</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pageSetUpPr fitToPage="1"/>
  </sheetPr>
  <dimension ref="A1:J45"/>
  <sheetViews>
    <sheetView topLeftCell="A5" zoomScaleNormal="100" workbookViewId="0">
      <selection activeCell="A8" sqref="A8:F8"/>
    </sheetView>
  </sheetViews>
  <sheetFormatPr defaultColWidth="0" defaultRowHeight="12.75" zeroHeight="1" x14ac:dyDescent="0.2"/>
  <cols>
    <col min="1" max="1" width="35.7109375" customWidth="1"/>
    <col min="2" max="2" width="46.85546875" customWidth="1"/>
    <col min="3" max="3" width="22.140625" customWidth="1"/>
    <col min="4" max="4" width="25.42578125" customWidth="1"/>
    <col min="5" max="6" width="35.7109375" customWidth="1"/>
    <col min="7" max="7" width="38" customWidth="1"/>
    <col min="8" max="10" width="9.140625" hidden="1" customWidth="1"/>
    <col min="11" max="15" width="0" hidden="1" customWidth="1"/>
  </cols>
  <sheetData>
    <row r="1" spans="1:7" ht="26.25" customHeight="1" x14ac:dyDescent="0.2">
      <c r="A1" s="140" t="s">
        <v>156</v>
      </c>
      <c r="B1" s="140"/>
      <c r="C1" s="140"/>
      <c r="D1" s="140"/>
      <c r="E1" s="140"/>
      <c r="F1" s="140"/>
    </row>
    <row r="2" spans="1:7" ht="21" customHeight="1" x14ac:dyDescent="0.2">
      <c r="A2" s="3" t="s">
        <v>111</v>
      </c>
      <c r="B2" s="138" t="str">
        <f>'Summary and sign-off'!B2:F2</f>
        <v>Crown Law</v>
      </c>
      <c r="C2" s="138"/>
      <c r="D2" s="138"/>
      <c r="E2" s="138"/>
      <c r="F2" s="138"/>
    </row>
    <row r="3" spans="1:7" ht="31.5" x14ac:dyDescent="0.2">
      <c r="A3" s="3" t="s">
        <v>112</v>
      </c>
      <c r="B3" s="138" t="str">
        <f>'Summary and sign-off'!B3:F3</f>
        <v>Una Jagose KC</v>
      </c>
      <c r="C3" s="138"/>
      <c r="D3" s="138"/>
      <c r="E3" s="138"/>
      <c r="F3" s="138"/>
    </row>
    <row r="4" spans="1:7" ht="21" customHeight="1" x14ac:dyDescent="0.2">
      <c r="A4" s="3" t="s">
        <v>113</v>
      </c>
      <c r="B4" s="138">
        <f>'Summary and sign-off'!B4:F4</f>
        <v>45108</v>
      </c>
      <c r="C4" s="138"/>
      <c r="D4" s="138"/>
      <c r="E4" s="138"/>
      <c r="F4" s="138"/>
    </row>
    <row r="5" spans="1:7" ht="21" customHeight="1" x14ac:dyDescent="0.2">
      <c r="A5" s="3" t="s">
        <v>114</v>
      </c>
      <c r="B5" s="138">
        <f>'Summary and sign-off'!B5:F5</f>
        <v>45473</v>
      </c>
      <c r="C5" s="138"/>
      <c r="D5" s="138"/>
      <c r="E5" s="138"/>
      <c r="F5" s="138"/>
    </row>
    <row r="6" spans="1:7" ht="21" customHeight="1" x14ac:dyDescent="0.2">
      <c r="A6" s="3" t="s">
        <v>157</v>
      </c>
      <c r="B6" s="133" t="s">
        <v>82</v>
      </c>
      <c r="C6" s="133"/>
      <c r="D6" s="133"/>
      <c r="E6" s="133"/>
      <c r="F6" s="133"/>
    </row>
    <row r="7" spans="1:7" ht="21" customHeight="1" x14ac:dyDescent="0.2">
      <c r="A7" s="3" t="s">
        <v>56</v>
      </c>
      <c r="B7" s="133" t="s">
        <v>84</v>
      </c>
      <c r="C7" s="133"/>
      <c r="D7" s="133"/>
      <c r="E7" s="133"/>
      <c r="F7" s="133"/>
    </row>
    <row r="8" spans="1:7" ht="36" customHeight="1" x14ac:dyDescent="0.2">
      <c r="A8" s="143" t="s">
        <v>158</v>
      </c>
      <c r="B8" s="143"/>
      <c r="C8" s="143"/>
      <c r="D8" s="143"/>
      <c r="E8" s="143"/>
      <c r="F8" s="143"/>
    </row>
    <row r="9" spans="1:7" ht="36" customHeight="1" x14ac:dyDescent="0.2">
      <c r="A9" s="151" t="s">
        <v>159</v>
      </c>
      <c r="B9" s="152"/>
      <c r="C9" s="152"/>
      <c r="D9" s="152"/>
      <c r="E9" s="152"/>
      <c r="F9" s="152"/>
    </row>
    <row r="10" spans="1:7" ht="39" customHeight="1" x14ac:dyDescent="0.2">
      <c r="A10" s="24" t="s">
        <v>119</v>
      </c>
      <c r="B10" s="112" t="s">
        <v>160</v>
      </c>
      <c r="C10" s="112" t="s">
        <v>161</v>
      </c>
      <c r="D10" s="112" t="s">
        <v>162</v>
      </c>
      <c r="E10" s="112" t="s">
        <v>163</v>
      </c>
      <c r="F10" s="112" t="s">
        <v>164</v>
      </c>
    </row>
    <row r="11" spans="1:7" s="2" customFormat="1" x14ac:dyDescent="0.2">
      <c r="A11" s="117"/>
      <c r="B11" s="122"/>
      <c r="C11" s="125"/>
      <c r="D11" s="122"/>
      <c r="E11" s="126"/>
      <c r="F11" s="123"/>
    </row>
    <row r="12" spans="1:7" s="2" customFormat="1" x14ac:dyDescent="0.2">
      <c r="A12" s="117"/>
      <c r="B12" s="124"/>
      <c r="C12" s="125"/>
      <c r="D12" s="124"/>
      <c r="E12" s="126"/>
      <c r="F12" s="127"/>
    </row>
    <row r="13" spans="1:7" s="2" customFormat="1" x14ac:dyDescent="0.2">
      <c r="A13" s="117"/>
      <c r="B13" s="124"/>
      <c r="C13" s="125"/>
      <c r="D13" s="124"/>
      <c r="E13" s="126"/>
      <c r="F13" s="127"/>
    </row>
    <row r="14" spans="1:7" s="2" customFormat="1" x14ac:dyDescent="0.2">
      <c r="A14" s="117"/>
      <c r="B14" s="124"/>
      <c r="C14" s="125"/>
      <c r="D14" s="124"/>
      <c r="E14" s="126"/>
      <c r="F14" s="127"/>
    </row>
    <row r="15" spans="1:7" s="2" customFormat="1" hidden="1" x14ac:dyDescent="0.2">
      <c r="A15" s="94"/>
      <c r="B15" s="99"/>
      <c r="C15" s="101"/>
      <c r="D15" s="99"/>
      <c r="E15" s="102"/>
      <c r="F15" s="100"/>
    </row>
    <row r="16" spans="1:7" ht="34.5" customHeight="1" x14ac:dyDescent="0.2">
      <c r="A16" s="113" t="s">
        <v>165</v>
      </c>
      <c r="B16" s="114" t="s">
        <v>166</v>
      </c>
      <c r="C16" s="115">
        <f>C17+C18</f>
        <v>0</v>
      </c>
      <c r="D16" s="116" t="str">
        <f>IF(SUBTOTAL(3,C11:C15)=SUBTOTAL(103,C11:C15),'Summary and sign-off'!$A$48,'Summary and sign-off'!$A$49)</f>
        <v>Check - there are no hidden rows with data</v>
      </c>
      <c r="E16" s="139" t="str">
        <f>IF('Summary and sign-off'!F60='Summary and sign-off'!F54,'Summary and sign-off'!A52,'Summary and sign-off'!A50)</f>
        <v>Check - each entry provides sufficient information</v>
      </c>
      <c r="F16" s="139"/>
      <c r="G16" s="2"/>
    </row>
    <row r="17" spans="1:6" ht="25.5" customHeight="1" x14ac:dyDescent="0.25">
      <c r="A17" s="54"/>
      <c r="B17" s="55" t="s">
        <v>97</v>
      </c>
      <c r="C17" s="56">
        <f>COUNTIF(C11:C15,'Summary and sign-off'!A45)</f>
        <v>0</v>
      </c>
      <c r="D17" s="14"/>
      <c r="E17" s="15"/>
      <c r="F17" s="16"/>
    </row>
    <row r="18" spans="1:6" ht="25.5" customHeight="1" x14ac:dyDescent="0.25">
      <c r="A18" s="54"/>
      <c r="B18" s="55" t="s">
        <v>98</v>
      </c>
      <c r="C18" s="56">
        <f>COUNTIF(C11:C15,'Summary and sign-off'!A46)</f>
        <v>0</v>
      </c>
      <c r="D18" s="14"/>
      <c r="E18" s="15"/>
      <c r="F18" s="16"/>
    </row>
    <row r="19" spans="1:6" x14ac:dyDescent="0.2">
      <c r="A19" s="17"/>
      <c r="B19" s="18"/>
      <c r="C19" s="17"/>
      <c r="D19" s="19"/>
      <c r="E19" s="19"/>
      <c r="F19" s="17"/>
    </row>
    <row r="20" spans="1:6" x14ac:dyDescent="0.2">
      <c r="A20" s="18" t="s">
        <v>155</v>
      </c>
      <c r="B20" s="18"/>
      <c r="C20" s="18"/>
      <c r="D20" s="18"/>
      <c r="E20" s="18"/>
      <c r="F20" s="18"/>
    </row>
    <row r="21" spans="1:6" ht="12.6" customHeight="1" x14ac:dyDescent="0.2">
      <c r="A21" s="20" t="s">
        <v>133</v>
      </c>
      <c r="B21" s="17"/>
      <c r="C21" s="17"/>
      <c r="D21" s="17"/>
      <c r="E21" s="17"/>
    </row>
    <row r="22" spans="1:6" x14ac:dyDescent="0.2">
      <c r="A22" s="20" t="s">
        <v>80</v>
      </c>
      <c r="B22" s="19"/>
      <c r="C22" s="17"/>
      <c r="D22" s="17"/>
      <c r="E22" s="17"/>
      <c r="F22" s="17"/>
    </row>
    <row r="23" spans="1:6" x14ac:dyDescent="0.2">
      <c r="A23" s="20" t="s">
        <v>167</v>
      </c>
      <c r="B23" s="21"/>
      <c r="C23" s="21"/>
      <c r="D23" s="21"/>
      <c r="E23" s="21"/>
      <c r="F23" s="21"/>
    </row>
    <row r="24" spans="1:6" ht="12.75" customHeight="1" x14ac:dyDescent="0.2">
      <c r="A24" s="20" t="s">
        <v>168</v>
      </c>
      <c r="B24" s="17"/>
      <c r="C24" s="17"/>
      <c r="D24" s="17"/>
      <c r="E24" s="17"/>
      <c r="F24" s="17"/>
    </row>
    <row r="25" spans="1:6" ht="12.95" customHeight="1" x14ac:dyDescent="0.2">
      <c r="A25" s="20" t="s">
        <v>169</v>
      </c>
      <c r="B25" s="17"/>
      <c r="C25" s="17"/>
      <c r="D25" s="17"/>
      <c r="E25" s="17"/>
      <c r="F25" s="17"/>
    </row>
    <row r="26" spans="1:6" x14ac:dyDescent="0.2">
      <c r="A26" s="20" t="s">
        <v>170</v>
      </c>
      <c r="C26" s="17"/>
      <c r="D26" s="17"/>
      <c r="E26" s="17"/>
      <c r="F26" s="17"/>
    </row>
    <row r="27" spans="1:6" ht="12.75" customHeight="1" x14ac:dyDescent="0.2">
      <c r="A27" s="20" t="s">
        <v>148</v>
      </c>
      <c r="B27" s="20"/>
      <c r="C27" s="22"/>
      <c r="D27" s="22"/>
      <c r="E27" s="22"/>
      <c r="F27" s="22"/>
    </row>
    <row r="28" spans="1:6" ht="12.75" customHeight="1" x14ac:dyDescent="0.2">
      <c r="A28" s="20"/>
      <c r="B28" s="20"/>
      <c r="C28" s="22"/>
      <c r="D28" s="22"/>
      <c r="E28" s="22"/>
      <c r="F28" s="22"/>
    </row>
    <row r="29" spans="1:6" ht="12.75" hidden="1" customHeight="1" x14ac:dyDescent="0.2">
      <c r="A29" s="20"/>
      <c r="B29" s="20"/>
      <c r="C29" s="22"/>
      <c r="D29" s="22"/>
      <c r="E29" s="22"/>
      <c r="F29" s="22"/>
    </row>
    <row r="30" spans="1:6" x14ac:dyDescent="0.2"/>
    <row r="31" spans="1:6" x14ac:dyDescent="0.2"/>
    <row r="32" spans="1:6" hidden="1" x14ac:dyDescent="0.2">
      <c r="A32" s="18"/>
      <c r="B32" s="18"/>
      <c r="C32" s="18"/>
      <c r="D32" s="18"/>
      <c r="E32" s="18"/>
      <c r="F32" s="18"/>
    </row>
    <row r="33" spans="1:6" hidden="1" x14ac:dyDescent="0.2">
      <c r="A33" s="18"/>
      <c r="B33" s="18"/>
      <c r="C33" s="18"/>
      <c r="D33" s="18"/>
      <c r="E33" s="18"/>
      <c r="F33" s="18"/>
    </row>
    <row r="34" spans="1:6" hidden="1" x14ac:dyDescent="0.2">
      <c r="A34" s="18"/>
      <c r="B34" s="18"/>
      <c r="C34" s="18"/>
      <c r="D34" s="18"/>
      <c r="E34" s="18"/>
      <c r="F34" s="18"/>
    </row>
    <row r="35" spans="1:6" hidden="1" x14ac:dyDescent="0.2">
      <c r="A35" s="18"/>
      <c r="B35" s="18"/>
      <c r="C35" s="18"/>
      <c r="D35" s="18"/>
      <c r="E35" s="18"/>
      <c r="F35" s="18"/>
    </row>
    <row r="36" spans="1:6" hidden="1" x14ac:dyDescent="0.2">
      <c r="A36" s="18"/>
      <c r="B36" s="18"/>
      <c r="C36" s="18"/>
      <c r="D36" s="18"/>
      <c r="E36" s="18"/>
      <c r="F36" s="18"/>
    </row>
    <row r="37" spans="1:6" x14ac:dyDescent="0.2"/>
    <row r="38" spans="1:6" x14ac:dyDescent="0.2"/>
    <row r="39" spans="1:6" x14ac:dyDescent="0.2"/>
    <row r="40" spans="1:6" x14ac:dyDescent="0.2"/>
    <row r="41" spans="1:6" x14ac:dyDescent="0.2"/>
    <row r="42" spans="1:6" x14ac:dyDescent="0.2"/>
    <row r="45" spans="1:6" x14ac:dyDescent="0.2"/>
  </sheetData>
  <sheetProtection sheet="1" formatCells="0" insertRows="0" deleteRows="0"/>
  <dataConsolidate/>
  <mergeCells count="10">
    <mergeCell ref="E16:F16"/>
    <mergeCell ref="A8:F8"/>
    <mergeCell ref="A1:F1"/>
    <mergeCell ref="A9:F9"/>
    <mergeCell ref="B2:F2"/>
    <mergeCell ref="B3:F3"/>
    <mergeCell ref="B4:F4"/>
    <mergeCell ref="B7:F7"/>
    <mergeCell ref="B5:F5"/>
    <mergeCell ref="B6:F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15" xr:uid="{00000000-0002-0000-05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5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xr:uid="{E2AC63DE-68EE-4701-85B3-49225E7647B2}">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4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5000000}">
          <x14:formula1>
            <xm:f>'Summary and sign-off'!$A$29:$A$30</xm:f>
          </x14:formula1>
          <xm:sqref>B7:F7</xm:sqref>
        </x14:dataValidation>
        <x14:dataValidation type="list" allowBlank="1" showInputMessage="1" showErrorMessage="1" error="Use the drop down list (at the right of the cell)" xr:uid="{00000000-0002-0000-0500-000002000000}">
          <x14:formula1>
            <xm:f>'Summary and sign-off'!$A$45:$A$46</xm:f>
          </x14:formula1>
          <xm:sqref>C11:C15</xm:sqref>
        </x14:dataValidation>
        <x14:dataValidation type="list" errorStyle="information" operator="greaterThan" allowBlank="1" showInputMessage="1" prompt="Provide specific $ value if possible" xr:uid="{00000000-0002-0000-0500-000003000000}">
          <x14:formula1>
            <xm:f>'Summary and sign-off'!$A$39:$A$44</xm:f>
          </x14:formula1>
          <xm:sqref>E11:E15</xm:sqref>
        </x14:dataValidation>
      </x14:dataValidations>
    </ext>
  </extLst>
</worksheet>
</file>

<file path=customXML/item5.xml>��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iManageDocument" ma:contentTypeID="0x01010054669F8639DE294E941D1F01D6045AA9004910BA11A4C5304E8E4C6F9EFF2E939A" ma:contentTypeVersion="539" ma:contentTypeDescription="" ma:contentTypeScope="" ma:versionID="aa8d61ab23ba349dbdbf6e771bd21625">
  <xsd:schema xmlns:xsd="http://www.w3.org/2001/XMLSchema" xmlns:xs="http://www.w3.org/2001/XMLSchema" xmlns:p="http://schemas.microsoft.com/office/2006/metadata/properties" xmlns:ns2="12165527-d881-4234-97f9-ee139a3f0c31" targetNamespace="http://schemas.microsoft.com/office/2006/metadata/properties" ma:root="true" ma:fieldsID="4545a69ead8714916461d255f032afb7" ns2:_="">
    <xsd:import namespace="12165527-d881-4234-97f9-ee139a3f0c31"/>
    <xsd:element name="properties">
      <xsd:complexType>
        <xsd:sequence>
          <xsd:element name="documentManagement">
            <xsd:complexType>
              <xsd:all>
                <xsd:element ref="ns2:Business_x0020_Unit" minOccurs="0"/>
                <xsd:element ref="ns2:Cabinet_x0020_Committee" minOccurs="0"/>
                <xsd:element ref="ns2:Class" minOccurs="0"/>
                <xsd:element ref="ns2:DOCNUM" minOccurs="0"/>
                <xsd:element ref="ns2:Endorsement" minOccurs="0"/>
                <xsd:element ref="ns2:File_x0020_No" minOccurs="0"/>
                <xsd:element ref="ns2:Precedents" minOccurs="0"/>
                <xsd:element ref="ns2:Key_x0020_Version" minOccurs="0"/>
                <xsd:element ref="ns2:SubClass" minOccurs="0"/>
                <xsd:element ref="ns2:RM_x0020_DOC_x0020_ID" minOccurs="0"/>
                <xsd:element ref="ns2:Sec_x0020_Review" minOccurs="0"/>
                <xsd:element ref="ns2:Security_x0020_Classification" minOccurs="0"/>
                <xsd:element ref="ns2:iManageAuthor"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165527-d881-4234-97f9-ee139a3f0c31" elementFormDefault="qualified">
    <xsd:import namespace="http://schemas.microsoft.com/office/2006/documentManagement/types"/>
    <xsd:import namespace="http://schemas.microsoft.com/office/infopath/2007/PartnerControls"/>
    <xsd:element name="Business_x0020_Unit" ma:index="8" nillable="true" ma:displayName="Business Unit" ma:format="Dropdown" ma:internalName="Business_x0020_Unit">
      <xsd:simpleType>
        <xsd:union memberTypes="dms:Text">
          <xsd:simpleType>
            <xsd:restriction base="dms:Choice">
              <xsd:enumeration value="BCS"/>
            </xsd:restriction>
          </xsd:simpleType>
        </xsd:union>
      </xsd:simpleType>
    </xsd:element>
    <xsd:element name="Cabinet_x0020_Committee" ma:index="9" nillable="true" ma:displayName="Cabinet Committee" ma:format="Dropdown" ma:internalName="Cabinet_x0020_Committee">
      <xsd:simpleType>
        <xsd:union memberTypes="dms:Text">
          <xsd:simpleType>
            <xsd:restriction base="dms:Choice">
              <xsd:enumeration value="Appointments and Honours"/>
            </xsd:restriction>
          </xsd:simpleType>
        </xsd:union>
      </xsd:simpleType>
    </xsd:element>
    <xsd:element name="Class" ma:index="10" nillable="true" ma:displayName="Class" ma:format="Dropdown" ma:internalName="Class">
      <xsd:simpleType>
        <xsd:union memberTypes="dms:Text">
          <xsd:simpleType>
            <xsd:restriction base="dms:Choice">
              <xsd:enumeration value="ADVICE"/>
            </xsd:restriction>
          </xsd:simpleType>
        </xsd:union>
      </xsd:simpleType>
    </xsd:element>
    <xsd:element name="DOCNUM" ma:index="11" nillable="true" ma:displayName="DOCNUM" ma:internalName="DOCNUM">
      <xsd:simpleType>
        <xsd:restriction base="dms:Text">
          <xsd:maxLength value="255"/>
        </xsd:restriction>
      </xsd:simpleType>
    </xsd:element>
    <xsd:element name="Endorsement" ma:index="12" nillable="true" ma:displayName="Endorsement" ma:format="Dropdown" ma:internalName="Endorsement">
      <xsd:simpleType>
        <xsd:union memberTypes="dms:Text">
          <xsd:simpleType>
            <xsd:restriction base="dms:Choice">
              <xsd:enumeration value="Addressee Only"/>
            </xsd:restriction>
          </xsd:simpleType>
        </xsd:union>
      </xsd:simpleType>
    </xsd:element>
    <xsd:element name="File_x0020_No" ma:index="13" nillable="true" ma:displayName="File No" ma:internalName="File_x0020_No">
      <xsd:simpleType>
        <xsd:restriction base="dms:Text">
          <xsd:maxLength value="255"/>
        </xsd:restriction>
      </xsd:simpleType>
    </xsd:element>
    <xsd:element name="Precedents" ma:index="14" nillable="true" ma:displayName="Precedents" ma:format="Dropdown" ma:internalName="Precedents">
      <xsd:simpleType>
        <xsd:restriction base="dms:Choice">
          <xsd:enumeration value="ASHCROFTC"/>
        </xsd:restriction>
      </xsd:simpleType>
    </xsd:element>
    <xsd:element name="Key_x0020_Version" ma:index="15" nillable="true" ma:displayName="Key Version" ma:default="0" ma:internalName="Key_x0020_Version">
      <xsd:simpleType>
        <xsd:restriction base="dms:Boolean"/>
      </xsd:simpleType>
    </xsd:element>
    <xsd:element name="SubClass" ma:index="16" nillable="true" ma:displayName="SubClass" ma:format="Dropdown" ma:internalName="SubClass">
      <xsd:simpleType>
        <xsd:union memberTypes="dms:Text">
          <xsd:simpleType>
            <xsd:restriction base="dms:Choice">
              <xsd:enumeration value="MINISTER"/>
            </xsd:restriction>
          </xsd:simpleType>
        </xsd:union>
      </xsd:simpleType>
    </xsd:element>
    <xsd:element name="RM_x0020_DOC_x0020_ID" ma:index="17" nillable="true" ma:displayName="RM DOC ID" ma:internalName="RM_x0020_DOC_x0020_ID">
      <xsd:simpleType>
        <xsd:restriction base="dms:Text">
          <xsd:maxLength value="255"/>
        </xsd:restriction>
      </xsd:simpleType>
    </xsd:element>
    <xsd:element name="Sec_x0020_Review" ma:index="18" nillable="true" ma:displayName="Sec Review" ma:format="DateOnly" ma:internalName="Sec_x0020_Review">
      <xsd:simpleType>
        <xsd:restriction base="dms:DateTime"/>
      </xsd:simpleType>
    </xsd:element>
    <xsd:element name="Security_x0020_Classification" ma:index="19" nillable="true" ma:displayName="Security Classification" ma:format="Dropdown" ma:internalName="Security_x0020_Classification">
      <xsd:simpleType>
        <xsd:union memberTypes="dms:Text">
          <xsd:simpleType>
            <xsd:restriction base="dms:Choice">
              <xsd:enumeration value="BUDGET-SENSITIVE"/>
            </xsd:restriction>
          </xsd:simpleType>
        </xsd:union>
      </xsd:simpleType>
    </xsd:element>
    <xsd:element name="iManageAuthor" ma:index="21" nillable="true" ma:displayName="iManageAuthor" ma:internalName="iManageAuthor">
      <xsd:simpleType>
        <xsd:restriction base="dms:Text">
          <xsd:maxLength value="255"/>
        </xsd:restriction>
      </xsd:simpleType>
    </xsd:element>
    <xsd:element name="_dlc_DocId" ma:index="22" nillable="true" ma:displayName="Document ID Value" ma:description="The value of the document ID assigned to this item." ma:internalName="_dlc_DocId" ma:readOnly="true">
      <xsd:simpleType>
        <xsd:restriction base="dms:Text"/>
      </xsd:simpleType>
    </xsd:element>
    <xsd:element name="_dlc_DocIdUrl" ma:index="2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4"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0"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Key_x0020_Version xmlns="12165527-d881-4234-97f9-ee139a3f0c31">false</Key_x0020_Version>
    <DOCNUM xmlns="12165527-d881-4234-97f9-ee139a3f0c31" xsi:nil="true"/>
    <Business_x0020_Unit xmlns="12165527-d881-4234-97f9-ee139a3f0c31" xsi:nil="true"/>
    <Cabinet_x0020_Committee xmlns="12165527-d881-4234-97f9-ee139a3f0c31" xsi:nil="true"/>
    <Security_x0020_Classification xmlns="12165527-d881-4234-97f9-ee139a3f0c31" xsi:nil="true"/>
    <Endorsement xmlns="12165527-d881-4234-97f9-ee139a3f0c31" xsi:nil="true"/>
    <File_x0020_No xmlns="12165527-d881-4234-97f9-ee139a3f0c31" xsi:nil="true"/>
    <Class xmlns="12165527-d881-4234-97f9-ee139a3f0c31" xsi:nil="true"/>
    <Precedents xmlns="12165527-d881-4234-97f9-ee139a3f0c31" xsi:nil="true"/>
    <RM_x0020_DOC_x0020_ID xmlns="12165527-d881-4234-97f9-ee139a3f0c31" xsi:nil="true"/>
    <Sec_x0020_Review xmlns="12165527-d881-4234-97f9-ee139a3f0c31" xsi:nil="true"/>
    <SubClass xmlns="12165527-d881-4234-97f9-ee139a3f0c31" xsi:nil="true"/>
    <iManageAuthor xmlns="12165527-d881-4234-97f9-ee139a3f0c31" xsi:nil="true"/>
    <_dlc_DocId xmlns="12165527-d881-4234-97f9-ee139a3f0c31">SSCNZ-871057456-822237</_dlc_DocId>
    <_dlc_DocIdUrl xmlns="12165527-d881-4234-97f9-ee139a3f0c31">
      <Url>https://sscnz.sharepoint.com/sites/sscdms/66262/_layouts/15/DocIdRedir.aspx?ID=SSCNZ-871057456-822237</Url>
      <Description>SSCNZ-871057456-822237</Description>
    </_dlc_DocIdUrl>
  </documentManagement>
</p:properties>
</file>

<file path=customXml/itemProps1.xml><?xml version="1.0" encoding="utf-8"?>
<ds:datastoreItem xmlns:ds="http://schemas.openxmlformats.org/officeDocument/2006/customXml" ds:itemID="{239DBCAB-6875-4133-81DD-45924FC1DF38}">
  <ds:schemaRefs>
    <ds:schemaRef ds:uri="http://schemas.microsoft.com/sharepoint/events"/>
  </ds:schemaRefs>
</ds:datastoreItem>
</file>

<file path=customXml/itemProps2.xml><?xml version="1.0" encoding="utf-8"?>
<ds:datastoreItem xmlns:ds="http://schemas.openxmlformats.org/officeDocument/2006/customXml" ds:itemID="{6C6A401E-B983-48F3-ADF0-8594D7EE483B}">
  <ds:schemaRefs>
    <ds:schemaRef ds:uri="http://schemas.microsoft.com/sharepoint/v3/contenttype/forms"/>
  </ds:schemaRefs>
</ds:datastoreItem>
</file>

<file path=customXml/itemProps3.xml><?xml version="1.0" encoding="utf-8"?>
<ds:datastoreItem xmlns:ds="http://schemas.openxmlformats.org/officeDocument/2006/customXml" ds:itemID="{D79D72C4-64B1-41DC-903A-2759D151F6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165527-d881-4234-97f9-ee139a3f0c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579D7F4-D0D7-4BCB-BBEA-E7C37A64913E}">
  <ds:schemaRefs>
    <ds:schemaRef ds:uri="http://schemas.microsoft.com/office/2006/metadata/properties"/>
    <ds:schemaRef ds:uri="http://schemas.microsoft.com/office/infopath/2007/PartnerControls"/>
    <ds:schemaRef ds:uri="12165527-d881-4234-97f9-ee139a3f0c3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Guidance for agencies</vt:lpstr>
      <vt:lpstr>Summary and sign-off</vt:lpstr>
      <vt:lpstr>Travel</vt:lpstr>
      <vt:lpstr>Hospitality</vt:lpstr>
      <vt:lpstr>All other expenses</vt:lpstr>
      <vt:lpstr>Gifts and benefits</vt:lpstr>
      <vt:lpstr>'All other expenses'!Print_Area</vt:lpstr>
      <vt:lpstr>'Gifts and benefits'!Print_Area</vt:lpstr>
      <vt:lpstr>'Guidance for agencies'!Print_Area</vt:lpstr>
      <vt:lpstr>Hospitality!Print_Area</vt:lpstr>
      <vt:lpstr>'Summary and sign-off'!Print_Area</vt:lpstr>
      <vt:lpstr>Travel!Print_Area</vt:lpstr>
    </vt:vector>
  </TitlesOfParts>
  <Manager/>
  <Company>SSC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subject/>
  <dc:creator>mortensenm</dc:creator>
  <cp:keywords/>
  <dc:description>Version 7 - for review by SIT - ready 2/10/18</dc:description>
  <cp:lastModifiedBy>Elizabeth Underhill</cp:lastModifiedBy>
  <cp:revision/>
  <dcterms:created xsi:type="dcterms:W3CDTF">2010-10-17T20:59:02Z</dcterms:created>
  <dcterms:modified xsi:type="dcterms:W3CDTF">2024-07-29T22:24:09Z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0x01010054669F8639DE294E941D1F01D6045AA9004910BA11A4C5304E8E4C6F9EFF2E939A</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7132db39-8620-438b-a768-7a99ec14233a</vt:lpwstr>
  </property>
  <property fmtid="{D5CDD505-2E9C-101B-9397-08002B2CF9AE}" pid="10" name="SharedWithUsers">
    <vt:lpwstr>87;#Ken Smart;#157;#Nehalkumar patel</vt:lpwstr>
  </property>
</Properties>
</file>